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RDHER DHJETOR 2017\URDHRA PER 2019\URDHER 2020\DETAJIMI I BUXHETIT 2020\Monitorimi 2021\"/>
    </mc:Choice>
  </mc:AlternateContent>
  <bookViews>
    <workbookView xWindow="0" yWindow="0" windowWidth="28800" windowHeight="11835" tabRatio="715" activeTab="2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5'!$A$1:$K$18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H18" i="4" l="1"/>
  <c r="I11" i="4"/>
  <c r="I12" i="4"/>
  <c r="I13" i="4"/>
  <c r="I14" i="4"/>
  <c r="I15" i="4"/>
  <c r="I16" i="4"/>
  <c r="I17" i="4"/>
  <c r="I10" i="4"/>
  <c r="I12" i="7"/>
  <c r="I11" i="7"/>
  <c r="O8" i="17"/>
  <c r="I18" i="4" l="1"/>
  <c r="H27" i="4" l="1"/>
  <c r="D18" i="4" l="1"/>
  <c r="E18" i="4"/>
  <c r="F18" i="4"/>
  <c r="G18" i="4"/>
  <c r="C18" i="4"/>
  <c r="I13" i="15" l="1"/>
  <c r="I14" i="15"/>
  <c r="I15" i="15"/>
  <c r="N10" i="17" l="1"/>
  <c r="L8" i="17" l="1"/>
  <c r="K10" i="17" l="1"/>
  <c r="H10" i="14" l="1"/>
  <c r="I10" i="14"/>
  <c r="J10" i="14"/>
  <c r="G10" i="14" l="1"/>
  <c r="C10" i="14"/>
  <c r="H10" i="17"/>
  <c r="E10" i="17"/>
  <c r="I8" i="17" l="1"/>
  <c r="F8" i="17"/>
  <c r="R8" i="17" l="1"/>
  <c r="Q8" i="17"/>
  <c r="P8" i="17"/>
  <c r="I23" i="4" l="1"/>
  <c r="I24" i="4"/>
  <c r="I25" i="4"/>
  <c r="I29" i="4" l="1"/>
  <c r="I28" i="4"/>
  <c r="I19" i="7"/>
  <c r="I18" i="7"/>
  <c r="G17" i="7"/>
  <c r="G20" i="7" s="1"/>
  <c r="H30" i="4"/>
  <c r="H17" i="14" l="1"/>
  <c r="I28" i="15"/>
  <c r="I27" i="15"/>
  <c r="I26" i="15"/>
  <c r="I25" i="15"/>
  <c r="D3" i="15"/>
  <c r="C22" i="4" l="1"/>
  <c r="C27" i="4" s="1"/>
  <c r="C30" i="4" s="1"/>
  <c r="I20" i="4"/>
  <c r="I21" i="4"/>
  <c r="I19" i="4"/>
  <c r="E27" i="4"/>
  <c r="E30" i="4" s="1"/>
  <c r="F27" i="4"/>
  <c r="F30" i="4" s="1"/>
  <c r="G27" i="4"/>
  <c r="D22" i="4"/>
  <c r="D27" i="4" s="1"/>
  <c r="D30" i="4" s="1"/>
  <c r="I27" i="4" l="1"/>
  <c r="G30" i="4"/>
  <c r="C17" i="7"/>
  <c r="C20" i="7" s="1"/>
  <c r="F17" i="7"/>
  <c r="F20" i="7" s="1"/>
  <c r="I22" i="4"/>
  <c r="D17" i="7"/>
  <c r="D20" i="7" s="1"/>
  <c r="E17" i="7"/>
  <c r="E20" i="7" s="1"/>
  <c r="I30" i="4" l="1"/>
  <c r="I17" i="7"/>
  <c r="I20" i="7" s="1"/>
  <c r="H17" i="7"/>
  <c r="H20" i="7" s="1"/>
</calcChain>
</file>

<file path=xl/sharedStrings.xml><?xml version="1.0" encoding="utf-8"?>
<sst xmlns="http://schemas.openxmlformats.org/spreadsheetml/2006/main" count="285" uniqueCount="195">
  <si>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</si>
  <si>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</si>
  <si>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</si>
  <si>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</si>
  <si>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</si>
  <si>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</si>
  <si>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</si>
  <si>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</si>
  <si>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</si>
  <si>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</si>
  <si>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</si>
  <si>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</si>
  <si>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</si>
  <si>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</si>
  <si>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</si>
  <si>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</si>
  <si>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</si>
  <si>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</si>
  <si>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</si>
  <si>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</si>
  <si>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</si>
  <si>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</si>
  <si>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</si>
  <si>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</si>
  <si>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</si>
  <si>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</si>
  <si>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</si>
  <si>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</si>
  <si>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</si>
  <si>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</si>
  <si>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</si>
  <si>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</si>
  <si>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</si>
  <si>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</si>
  <si>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</si>
  <si>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</si>
  <si>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</si>
  <si>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</si>
  <si>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</si>
  <si>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</si>
  <si>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</si>
  <si>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</si>
  <si>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</si>
  <si>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</si>
  <si>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</si>
  <si>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</si>
  <si>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</si>
  <si>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</si>
  <si>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</si>
  <si>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</si>
  <si>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</si>
  <si>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</si>
  <si>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</si>
  <si>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</si>
  <si>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</si>
  <si>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</si>
  <si>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</si>
  <si>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</si>
  <si>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</si>
  <si>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</si>
  <si>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</si>
  <si>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</si>
  <si>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</si>
  <si>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</si>
  <si>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</si>
  <si>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</si>
  <si>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</si>
  <si>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</si>
  <si>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</si>
  <si>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</si>
  <si>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</si>
  <si>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</si>
  <si>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</si>
  <si>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</si>
  <si>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</si>
  <si>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</si>
  <si>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</si>
  <si>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</si>
  <si>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</si>
  <si>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</si>
  <si>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</si>
  <si>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</si>
  <si>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</si>
  <si>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</si>
  <si>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</si>
  <si>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</si>
  <si>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</si>
  <si>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</si>
  <si>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</si>
  <si>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</si>
  <si>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</si>
  <si>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</si>
  <si>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</si>
  <si>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</si>
  <si>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</si>
  <si>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</si>
  <si>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</si>
  <si>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</si>
  <si>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</si>
  <si>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</si>
  <si>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</si>
  <si>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</si>
  <si>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</si>
  <si>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</si>
  <si>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</si>
  <si>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</si>
  <si>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</si>
  <si>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</si>
  <si>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</si>
  <si>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</si>
  <si>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</si>
  <si>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</si>
  <si>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</si>
  <si>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</si>
  <si>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</si>
  <si>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</si>
  <si>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</si>
  <si>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</si>
  <si>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</si>
  <si>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</si>
  <si>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</si>
  <si>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</si>
  <si>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</si>
  <si>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</si>
  <si>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</si>
  <si>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</si>
  <si>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</si>
  <si>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</si>
  <si>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</si>
  <si>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</si>
  <si>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</si>
  <si>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</si>
  <si>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</si>
  <si>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</si>
  <si>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</si>
  <si>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</si>
  <si>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</si>
  <si>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</si>
  <si>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KDIMDP</t>
  </si>
  <si>
    <t xml:space="preserve">Të dhëna të mbrojtura </t>
  </si>
  <si>
    <t xml:space="preserve"> Mbikëqyrje/ inspektime të kryera&amp;ankesa te trajtuara  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</si>
  <si>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</si>
  <si>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</si>
  <si>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</si>
  <si>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</si>
  <si>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*Blerje pajisje zyre&amp;Kompjuterike/elektronike/vegla e instrumente"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</si>
  <si>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</si>
  <si>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</si>
  <si>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</si>
  <si>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</si>
  <si>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</si>
  <si>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</si>
  <si>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Janar-Prill 2020</t>
  </si>
  <si>
    <t>Sasia (sipas planit të vitit 2020)</t>
  </si>
  <si>
    <t>Kosto për Njësi 
(sipas planit të vitit 2020)</t>
  </si>
  <si>
    <t>Plan                   Viti 2021</t>
  </si>
  <si>
    <t>i vitit paraardhës
Viti 2020</t>
  </si>
  <si>
    <t>Plan Fillestar Viti  2021</t>
  </si>
  <si>
    <t>Plan i Rishikuar Viti 2021</t>
  </si>
  <si>
    <t xml:space="preserve"> Plani  Periudhës vjetor 2021</t>
  </si>
  <si>
    <t>i
vitit paraardhes
Viti   2020</t>
  </si>
  <si>
    <t>Plan Fillestar Viti 2021</t>
  </si>
  <si>
    <t xml:space="preserve"> Plani I Periudhës viti  2021</t>
  </si>
  <si>
    <t xml:space="preserve">Fondi I vecante </t>
  </si>
  <si>
    <t>Shpenzime 
(sipas planit të rishikuar të vitit 2021)</t>
  </si>
  <si>
    <t>Kosto për Njësi 
(sipas planit të rishikuar të vitit 2021)</t>
  </si>
  <si>
    <t>Sasia Faktike per vitin    2021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</si>
  <si>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</si>
  <si>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2021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</si>
  <si>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2021</t>
    </r>
  </si>
  <si>
    <t>Sasia (sipas planit të rishikuar të vitit 2021)</t>
  </si>
  <si>
    <t>Janar-Gusht 2021</t>
  </si>
  <si>
    <t>REALIZIMI PROGRESIV  nga fillimi i projektit deri në Gusht  2021</t>
  </si>
  <si>
    <t>Fondi I vecante</t>
  </si>
  <si>
    <t>Kosto për Njësi (sipas vitit 2020)</t>
  </si>
  <si>
    <t>Shpenzimet 
(sipas planit të vitit 2020)</t>
  </si>
  <si>
    <t xml:space="preserve">vijon </t>
  </si>
  <si>
    <t>Plani i buxhetit viti 2021</t>
  </si>
  <si>
    <t>Sasia Faktike (sipas vitit 2020)</t>
  </si>
  <si>
    <t>Shpenzimet 
(sipas vitit 2020)</t>
  </si>
  <si>
    <t>Janar-Dhjetor   2021</t>
  </si>
  <si>
    <t xml:space="preserve"> Fakti I Periudhës Janar-dhjetor  2021</t>
  </si>
  <si>
    <t>Data: 25.02.2022</t>
  </si>
  <si>
    <t xml:space="preserve">Janar-Dhjetor    2022 </t>
  </si>
  <si>
    <t xml:space="preserve">
Janar-Dhjetor   2021</t>
  </si>
  <si>
    <t>25.02.2022</t>
  </si>
  <si>
    <t>Janar-Dhjetor  2022</t>
  </si>
  <si>
    <t xml:space="preserve">Shpenzimet Faktike  Janar-Dhjetor </t>
  </si>
  <si>
    <t>Kosto për Njësi Faktike në fund të  vitit 2021</t>
  </si>
  <si>
    <r>
      <t xml:space="preserve">Niveli faktik Janar-Dhjetor  </t>
    </r>
    <r>
      <rPr>
        <b/>
        <u/>
        <sz val="12"/>
        <rFont val="Times New Roman"/>
        <family val="1"/>
        <charset val="238"/>
      </rPr>
      <t>2021</t>
    </r>
  </si>
  <si>
    <t>përfundon</t>
  </si>
  <si>
    <t>18AD102</t>
  </si>
  <si>
    <t>REALIZIMI PROGRESIV  per Janar- Dhjetor  2021</t>
  </si>
  <si>
    <t>REALIZIMI për periudhën e raportimit per janar- Dhjetor  2021</t>
  </si>
  <si>
    <t xml:space="preserve">plotesisht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</si>
</sst>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3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  <font>
      <b/>
      <sz val="8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0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165" fontId="70" fillId="33" borderId="32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165" fontId="72" fillId="33" borderId="32" xfId="0" applyNumberFormat="1" applyFont="1" applyFill="1" applyBorder="1" applyAlignment="1">
      <alignment horizontal="center" vertical="top" wrapText="1"/>
    </xf>
    <xf numFmtId="165" fontId="72" fillId="33" borderId="38" xfId="0" applyNumberFormat="1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71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fe%20Ollga\Desktop\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topLeftCell="A10" zoomScale="118" zoomScaleNormal="118" workbookViewId="0">
      <selection activeCell="K12" sqref="K12"/>
    </sheetView>
  </sheetViews>
  <sheetFormatPr defaultColWidth="9.140625" defaultRowHeight="15"/>
  <cols>
    <col min="1" max="1" width="15.28515625" style="1" customWidth="1"/>
    <col min="2" max="2" width="33.710937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4" customFormat="1">
      <c r="A1" s="93" t="s">
        <v>75</v>
      </c>
      <c r="D1" s="95"/>
      <c r="E1" s="95"/>
      <c r="F1" s="95"/>
      <c r="G1" s="95"/>
      <c r="H1" s="95"/>
      <c r="I1" s="95"/>
    </row>
    <row r="2" spans="1:9" ht="15.75">
      <c r="A2" s="23"/>
      <c r="B2" s="114"/>
      <c r="C2" s="1" t="s">
        <v>138</v>
      </c>
      <c r="D2" s="14" t="s">
        <v>180</v>
      </c>
    </row>
    <row r="3" spans="1:9" ht="15.75" thickBot="1">
      <c r="I3" s="96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24" t="s">
        <v>120</v>
      </c>
      <c r="C5" s="225"/>
      <c r="D5" s="225"/>
      <c r="E5" s="225"/>
      <c r="F5" s="226"/>
      <c r="G5" s="7" t="s">
        <v>26</v>
      </c>
      <c r="H5" s="227">
        <v>89</v>
      </c>
      <c r="I5" s="228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29" t="s">
        <v>27</v>
      </c>
      <c r="B7" s="230"/>
      <c r="C7" s="227" t="s">
        <v>117</v>
      </c>
      <c r="D7" s="235"/>
      <c r="E7" s="235"/>
      <c r="F7" s="235"/>
      <c r="G7" s="235"/>
      <c r="H7" s="235"/>
      <c r="I7" s="228"/>
    </row>
    <row r="8" spans="1:9">
      <c r="A8" s="231"/>
      <c r="B8" s="232"/>
      <c r="C8" s="97" t="s">
        <v>3</v>
      </c>
      <c r="D8" s="97" t="s">
        <v>4</v>
      </c>
      <c r="E8" s="97" t="s">
        <v>5</v>
      </c>
      <c r="F8" s="97" t="s">
        <v>6</v>
      </c>
      <c r="G8" s="97" t="s">
        <v>34</v>
      </c>
      <c r="H8" s="97" t="s">
        <v>73</v>
      </c>
      <c r="I8" s="98" t="s">
        <v>74</v>
      </c>
    </row>
    <row r="9" spans="1:9" ht="18.75" customHeight="1">
      <c r="A9" s="233"/>
      <c r="B9" s="234"/>
      <c r="C9" s="107" t="s">
        <v>7</v>
      </c>
      <c r="D9" s="107" t="s">
        <v>28</v>
      </c>
      <c r="E9" s="109" t="s">
        <v>49</v>
      </c>
      <c r="F9" s="109" t="s">
        <v>49</v>
      </c>
      <c r="G9" s="236" t="s">
        <v>49</v>
      </c>
      <c r="H9" s="237"/>
      <c r="I9" s="238" t="s">
        <v>8</v>
      </c>
    </row>
    <row r="10" spans="1:9" ht="75" customHeight="1">
      <c r="A10" s="12" t="s">
        <v>2</v>
      </c>
      <c r="B10" s="13" t="s">
        <v>50</v>
      </c>
      <c r="C10" s="148" t="s">
        <v>160</v>
      </c>
      <c r="D10" s="148">
        <v>2021</v>
      </c>
      <c r="E10" s="148" t="s">
        <v>161</v>
      </c>
      <c r="F10" s="148" t="s">
        <v>158</v>
      </c>
      <c r="G10" s="148" t="s">
        <v>162</v>
      </c>
      <c r="H10" s="165" t="s">
        <v>181</v>
      </c>
      <c r="I10" s="239"/>
    </row>
    <row r="11" spans="1:9" ht="15.75">
      <c r="A11" s="24" t="s">
        <v>85</v>
      </c>
      <c r="B11" s="68" t="s">
        <v>86</v>
      </c>
      <c r="C11" s="115">
        <v>65935</v>
      </c>
      <c r="D11" s="115">
        <v>78000</v>
      </c>
      <c r="E11" s="25">
        <v>78000</v>
      </c>
      <c r="F11" s="25">
        <v>66700</v>
      </c>
      <c r="G11" s="115">
        <v>66500</v>
      </c>
      <c r="H11" s="115">
        <v>63978</v>
      </c>
      <c r="I11" s="26">
        <f>H11-G11</f>
        <v>-2522</v>
      </c>
    </row>
    <row r="12" spans="1:9">
      <c r="A12" s="24"/>
      <c r="B12" s="68" t="s">
        <v>173</v>
      </c>
      <c r="C12" s="25">
        <v>60</v>
      </c>
      <c r="D12" s="25">
        <v>200</v>
      </c>
      <c r="E12" s="25">
        <v>200</v>
      </c>
      <c r="F12" s="25"/>
      <c r="G12" s="25">
        <v>200</v>
      </c>
      <c r="H12" s="25">
        <v>80</v>
      </c>
      <c r="I12" s="26">
        <f>H12-G12</f>
        <v>-120</v>
      </c>
    </row>
    <row r="13" spans="1:9">
      <c r="A13" s="24"/>
      <c r="B13" s="68"/>
      <c r="C13" s="25"/>
      <c r="D13" s="25"/>
      <c r="E13" s="25"/>
      <c r="F13" s="25"/>
      <c r="G13" s="25"/>
      <c r="H13" s="25"/>
      <c r="I13" s="26"/>
    </row>
    <row r="14" spans="1:9">
      <c r="A14" s="24"/>
      <c r="B14" s="68"/>
      <c r="C14" s="25"/>
      <c r="D14" s="25"/>
      <c r="E14" s="25"/>
      <c r="F14" s="25"/>
      <c r="G14" s="25"/>
      <c r="H14" s="25"/>
      <c r="I14" s="26"/>
    </row>
    <row r="15" spans="1:9">
      <c r="A15" s="24"/>
      <c r="B15" s="68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8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40" t="s">
        <v>116</v>
      </c>
      <c r="B17" s="241"/>
      <c r="C17" s="27">
        <f t="shared" ref="C17:I17" si="0">SUM(C11:C16)</f>
        <v>65995</v>
      </c>
      <c r="D17" s="27">
        <f t="shared" si="0"/>
        <v>78200</v>
      </c>
      <c r="E17" s="27">
        <f t="shared" si="0"/>
        <v>78200</v>
      </c>
      <c r="F17" s="27">
        <f t="shared" si="0"/>
        <v>66700</v>
      </c>
      <c r="G17" s="27">
        <f t="shared" si="0"/>
        <v>66700</v>
      </c>
      <c r="H17" s="27">
        <f t="shared" si="0"/>
        <v>64058</v>
      </c>
      <c r="I17" s="28">
        <f t="shared" si="0"/>
        <v>-2642</v>
      </c>
    </row>
    <row r="18" spans="1:9" ht="15" customHeight="1" thickBot="1">
      <c r="A18" s="242" t="s">
        <v>122</v>
      </c>
      <c r="B18" s="243"/>
      <c r="C18" s="217">
        <v>1500</v>
      </c>
      <c r="D18" s="216">
        <v>9271</v>
      </c>
      <c r="E18" s="216">
        <v>9271</v>
      </c>
      <c r="F18" s="216"/>
      <c r="G18" s="216">
        <v>9271</v>
      </c>
      <c r="H18" s="217">
        <v>1125</v>
      </c>
      <c r="I18" s="116">
        <f>H18-G18</f>
        <v>-8146</v>
      </c>
    </row>
    <row r="19" spans="1:9" ht="15" customHeight="1" thickBot="1">
      <c r="A19" s="117"/>
      <c r="B19" s="118" t="s">
        <v>123</v>
      </c>
      <c r="C19" s="120">
        <v>886</v>
      </c>
      <c r="D19" s="119">
        <v>29146</v>
      </c>
      <c r="E19" s="119">
        <v>29146</v>
      </c>
      <c r="F19" s="119"/>
      <c r="G19" s="119">
        <v>29146</v>
      </c>
      <c r="H19" s="120">
        <v>4723</v>
      </c>
      <c r="I19" s="116">
        <f>H19-G19</f>
        <v>-24423</v>
      </c>
    </row>
    <row r="20" spans="1:9" ht="15.75" thickBot="1">
      <c r="A20" s="240" t="s">
        <v>53</v>
      </c>
      <c r="B20" s="244"/>
      <c r="C20" s="99">
        <f t="shared" ref="C20:F20" si="1">C17+C18</f>
        <v>67495</v>
      </c>
      <c r="D20" s="99">
        <f t="shared" si="1"/>
        <v>87471</v>
      </c>
      <c r="E20" s="99">
        <f t="shared" si="1"/>
        <v>87471</v>
      </c>
      <c r="F20" s="99">
        <f t="shared" si="1"/>
        <v>66700</v>
      </c>
      <c r="G20" s="99">
        <f>G17+G18+G19</f>
        <v>105117</v>
      </c>
      <c r="H20" s="99">
        <f>H17+H18+H19</f>
        <v>69906</v>
      </c>
      <c r="I20" s="112">
        <f>SUM(I17:I19)</f>
        <v>-35211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45" t="s">
        <v>22</v>
      </c>
      <c r="C25" s="21" t="s">
        <v>124</v>
      </c>
      <c r="D25" s="245" t="s">
        <v>87</v>
      </c>
      <c r="E25" s="245"/>
      <c r="F25" s="164" t="s">
        <v>9</v>
      </c>
      <c r="G25" s="222" t="s">
        <v>121</v>
      </c>
      <c r="H25" s="222"/>
    </row>
    <row r="26" spans="1:9" ht="17.25" customHeight="1">
      <c r="A26" s="29"/>
      <c r="B26" s="245"/>
      <c r="C26" s="22" t="s">
        <v>23</v>
      </c>
      <c r="D26" s="245"/>
      <c r="E26" s="245"/>
      <c r="F26" s="164" t="s">
        <v>23</v>
      </c>
      <c r="G26" s="223"/>
      <c r="H26" s="223"/>
    </row>
    <row r="27" spans="1:9" ht="27" customHeight="1">
      <c r="B27" s="245"/>
      <c r="C27" s="22" t="s">
        <v>182</v>
      </c>
      <c r="D27" s="245"/>
      <c r="E27" s="245"/>
      <c r="F27" s="164" t="s">
        <v>24</v>
      </c>
      <c r="G27" s="223" t="s">
        <v>182</v>
      </c>
      <c r="H27" s="223"/>
    </row>
  </sheetData>
  <mergeCells count="14">
    <mergeCell ref="B25:B27"/>
    <mergeCell ref="D25:E27"/>
    <mergeCell ref="G25:H25"/>
    <mergeCell ref="G26:H26"/>
    <mergeCell ref="G27:H27"/>
    <mergeCell ref="A18:B18"/>
    <mergeCell ref="C7:I7"/>
    <mergeCell ref="A20:B20"/>
    <mergeCell ref="B5:F5"/>
    <mergeCell ref="A17:B17"/>
    <mergeCell ref="I9:I10"/>
    <mergeCell ref="H5:I5"/>
    <mergeCell ref="A7:B9"/>
    <mergeCell ref="G9:H9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6"/>
  <sheetViews>
    <sheetView topLeftCell="A23" zoomScale="142" zoomScaleNormal="142" workbookViewId="0">
      <selection activeCell="H20" sqref="H20"/>
    </sheetView>
  </sheetViews>
  <sheetFormatPr defaultColWidth="9.140625" defaultRowHeight="15"/>
  <cols>
    <col min="1" max="1" width="14.28515625" style="14" customWidth="1"/>
    <col min="2" max="2" width="29.28515625" style="1" customWidth="1"/>
    <col min="3" max="3" width="15.28515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4" customFormat="1">
      <c r="A2" s="100" t="s">
        <v>76</v>
      </c>
      <c r="D2" s="95"/>
      <c r="E2" s="95"/>
      <c r="F2" s="95"/>
      <c r="G2" s="95"/>
      <c r="H2" s="95"/>
      <c r="I2" s="95"/>
    </row>
    <row r="3" spans="1:9" ht="15.75" thickBot="1">
      <c r="A3" s="166"/>
      <c r="B3" s="167"/>
      <c r="C3" s="167"/>
      <c r="D3" s="166" t="s">
        <v>125</v>
      </c>
      <c r="E3" s="166"/>
      <c r="F3" s="168" t="s">
        <v>183</v>
      </c>
      <c r="G3" s="166"/>
      <c r="H3" s="168"/>
      <c r="I3" s="169" t="s">
        <v>93</v>
      </c>
    </row>
    <row r="4" spans="1:9">
      <c r="A4" s="170"/>
      <c r="B4" s="171"/>
      <c r="C4" s="171"/>
      <c r="D4" s="172"/>
      <c r="E4" s="172"/>
      <c r="F4" s="173"/>
      <c r="G4" s="173"/>
      <c r="H4" s="174"/>
      <c r="I4" s="175"/>
    </row>
    <row r="5" spans="1:9" ht="16.5" customHeight="1">
      <c r="A5" s="176" t="s">
        <v>25</v>
      </c>
      <c r="B5" s="249">
        <v>1089001</v>
      </c>
      <c r="C5" s="250"/>
      <c r="D5" s="177"/>
      <c r="E5" s="177"/>
      <c r="F5" s="177"/>
      <c r="G5" s="178"/>
      <c r="H5" s="179" t="s">
        <v>26</v>
      </c>
      <c r="I5" s="180" t="s">
        <v>137</v>
      </c>
    </row>
    <row r="6" spans="1:9" ht="18" customHeight="1">
      <c r="A6" s="176" t="s">
        <v>1</v>
      </c>
      <c r="B6" s="181" t="s">
        <v>88</v>
      </c>
      <c r="C6" s="249"/>
      <c r="D6" s="250"/>
      <c r="E6" s="250"/>
      <c r="F6" s="250"/>
      <c r="G6" s="251"/>
      <c r="H6" s="179" t="s">
        <v>51</v>
      </c>
      <c r="I6" s="180" t="s">
        <v>135</v>
      </c>
    </row>
    <row r="7" spans="1:9" s="17" customFormat="1">
      <c r="A7" s="258" t="s">
        <v>77</v>
      </c>
      <c r="B7" s="270" t="s">
        <v>50</v>
      </c>
      <c r="C7" s="182" t="s">
        <v>3</v>
      </c>
      <c r="D7" s="182" t="s">
        <v>4</v>
      </c>
      <c r="E7" s="182" t="s">
        <v>5</v>
      </c>
      <c r="F7" s="182" t="s">
        <v>6</v>
      </c>
      <c r="G7" s="182" t="s">
        <v>34</v>
      </c>
      <c r="H7" s="182" t="s">
        <v>73</v>
      </c>
      <c r="I7" s="183" t="s">
        <v>74</v>
      </c>
    </row>
    <row r="8" spans="1:9" s="18" customFormat="1">
      <c r="A8" s="259"/>
      <c r="B8" s="271"/>
      <c r="C8" s="184" t="s">
        <v>7</v>
      </c>
      <c r="D8" s="184" t="s">
        <v>28</v>
      </c>
      <c r="E8" s="184" t="s">
        <v>49</v>
      </c>
      <c r="F8" s="184" t="s">
        <v>49</v>
      </c>
      <c r="G8" s="184" t="s">
        <v>49</v>
      </c>
      <c r="H8" s="184" t="s">
        <v>7</v>
      </c>
      <c r="I8" s="264" t="s">
        <v>8</v>
      </c>
    </row>
    <row r="9" spans="1:9" s="18" customFormat="1" ht="24">
      <c r="A9" s="260"/>
      <c r="B9" s="272"/>
      <c r="C9" s="185" t="s">
        <v>156</v>
      </c>
      <c r="D9" s="185" t="s">
        <v>155</v>
      </c>
      <c r="E9" s="185" t="s">
        <v>157</v>
      </c>
      <c r="F9" s="185" t="s">
        <v>158</v>
      </c>
      <c r="G9" s="185" t="s">
        <v>159</v>
      </c>
      <c r="H9" s="185" t="s">
        <v>184</v>
      </c>
      <c r="I9" s="265"/>
    </row>
    <row r="10" spans="1:9">
      <c r="A10" s="186">
        <v>600</v>
      </c>
      <c r="B10" s="187" t="s">
        <v>10</v>
      </c>
      <c r="C10" s="188">
        <v>43758</v>
      </c>
      <c r="D10" s="188">
        <v>50226</v>
      </c>
      <c r="E10" s="188">
        <v>50226</v>
      </c>
      <c r="F10" s="188">
        <v>42726</v>
      </c>
      <c r="G10" s="188">
        <v>42726</v>
      </c>
      <c r="H10" s="188">
        <v>42142</v>
      </c>
      <c r="I10" s="189">
        <f>H10-G10</f>
        <v>-584</v>
      </c>
    </row>
    <row r="11" spans="1:9">
      <c r="A11" s="186">
        <v>601</v>
      </c>
      <c r="B11" s="187" t="s">
        <v>11</v>
      </c>
      <c r="C11" s="188">
        <v>7171</v>
      </c>
      <c r="D11" s="188">
        <v>8300</v>
      </c>
      <c r="E11" s="188">
        <v>8300</v>
      </c>
      <c r="F11" s="188">
        <v>7300</v>
      </c>
      <c r="G11" s="188">
        <v>7300</v>
      </c>
      <c r="H11" s="188">
        <v>6987</v>
      </c>
      <c r="I11" s="189">
        <f t="shared" ref="I11:I17" si="0">H11-G11</f>
        <v>-313</v>
      </c>
    </row>
    <row r="12" spans="1:9">
      <c r="A12" s="186">
        <v>602</v>
      </c>
      <c r="B12" s="187" t="s">
        <v>12</v>
      </c>
      <c r="C12" s="188">
        <v>13691</v>
      </c>
      <c r="D12" s="188">
        <v>18134</v>
      </c>
      <c r="E12" s="188">
        <v>18134</v>
      </c>
      <c r="F12" s="188">
        <v>15074</v>
      </c>
      <c r="G12" s="188">
        <v>15074</v>
      </c>
      <c r="H12" s="188">
        <v>13491</v>
      </c>
      <c r="I12" s="189">
        <f t="shared" si="0"/>
        <v>-1583</v>
      </c>
    </row>
    <row r="13" spans="1:9">
      <c r="A13" s="186">
        <v>603</v>
      </c>
      <c r="B13" s="187" t="s">
        <v>13</v>
      </c>
      <c r="C13" s="188"/>
      <c r="D13" s="188"/>
      <c r="E13" s="188"/>
      <c r="F13" s="188"/>
      <c r="G13" s="188"/>
      <c r="H13" s="188"/>
      <c r="I13" s="189">
        <f t="shared" si="0"/>
        <v>0</v>
      </c>
    </row>
    <row r="14" spans="1:9">
      <c r="A14" s="186">
        <v>604</v>
      </c>
      <c r="B14" s="187" t="s">
        <v>14</v>
      </c>
      <c r="C14" s="188"/>
      <c r="D14" s="188"/>
      <c r="E14" s="188"/>
      <c r="F14" s="188"/>
      <c r="G14" s="188"/>
      <c r="H14" s="188"/>
      <c r="I14" s="189">
        <f t="shared" si="0"/>
        <v>0</v>
      </c>
    </row>
    <row r="15" spans="1:9">
      <c r="A15" s="186">
        <v>605</v>
      </c>
      <c r="B15" s="187" t="s">
        <v>15</v>
      </c>
      <c r="C15" s="188">
        <v>76</v>
      </c>
      <c r="D15" s="188">
        <v>100</v>
      </c>
      <c r="E15" s="188">
        <v>100</v>
      </c>
      <c r="F15" s="188">
        <v>100</v>
      </c>
      <c r="G15" s="188">
        <v>100</v>
      </c>
      <c r="H15" s="188">
        <v>74</v>
      </c>
      <c r="I15" s="189">
        <f t="shared" si="0"/>
        <v>-26</v>
      </c>
    </row>
    <row r="16" spans="1:9">
      <c r="A16" s="186">
        <v>606</v>
      </c>
      <c r="B16" s="187" t="s">
        <v>16</v>
      </c>
      <c r="C16" s="188">
        <v>240</v>
      </c>
      <c r="D16" s="188">
        <v>240</v>
      </c>
      <c r="E16" s="188">
        <v>240</v>
      </c>
      <c r="F16" s="188">
        <v>300</v>
      </c>
      <c r="G16" s="188">
        <v>300</v>
      </c>
      <c r="H16" s="188">
        <v>289</v>
      </c>
      <c r="I16" s="189">
        <f t="shared" si="0"/>
        <v>-11</v>
      </c>
    </row>
    <row r="17" spans="1:9">
      <c r="A17" s="186">
        <v>606</v>
      </c>
      <c r="B17" s="187" t="s">
        <v>163</v>
      </c>
      <c r="C17" s="188">
        <v>30</v>
      </c>
      <c r="D17" s="188">
        <v>200</v>
      </c>
      <c r="E17" s="188">
        <v>200</v>
      </c>
      <c r="F17" s="188">
        <v>200</v>
      </c>
      <c r="G17" s="188">
        <v>200</v>
      </c>
      <c r="H17" s="188">
        <v>80</v>
      </c>
      <c r="I17" s="189">
        <f t="shared" si="0"/>
        <v>-120</v>
      </c>
    </row>
    <row r="18" spans="1:9">
      <c r="A18" s="190" t="s">
        <v>95</v>
      </c>
      <c r="B18" s="191" t="s">
        <v>17</v>
      </c>
      <c r="C18" s="192">
        <f>SUM(C10:C17)</f>
        <v>64966</v>
      </c>
      <c r="D18" s="192">
        <f t="shared" ref="D18:I18" si="1">SUM(D10:D17)</f>
        <v>77200</v>
      </c>
      <c r="E18" s="192">
        <f t="shared" si="1"/>
        <v>77200</v>
      </c>
      <c r="F18" s="192">
        <f t="shared" si="1"/>
        <v>65700</v>
      </c>
      <c r="G18" s="192">
        <f t="shared" si="1"/>
        <v>65700</v>
      </c>
      <c r="H18" s="192">
        <f t="shared" si="1"/>
        <v>63063</v>
      </c>
      <c r="I18" s="192">
        <f>SUM(I10:I17)</f>
        <v>-2637</v>
      </c>
    </row>
    <row r="19" spans="1:9">
      <c r="A19" s="186">
        <v>230</v>
      </c>
      <c r="B19" s="187" t="s">
        <v>18</v>
      </c>
      <c r="C19" s="193"/>
      <c r="D19" s="193"/>
      <c r="E19" s="193"/>
      <c r="F19" s="193"/>
      <c r="G19" s="193"/>
      <c r="H19" s="193"/>
      <c r="I19" s="189">
        <f>H19-G19</f>
        <v>0</v>
      </c>
    </row>
    <row r="20" spans="1:9">
      <c r="A20" s="186">
        <v>231</v>
      </c>
      <c r="B20" s="187" t="s">
        <v>19</v>
      </c>
      <c r="C20" s="193">
        <v>999</v>
      </c>
      <c r="D20" s="193">
        <v>1000</v>
      </c>
      <c r="E20" s="193">
        <v>1000</v>
      </c>
      <c r="F20" s="193">
        <v>1000</v>
      </c>
      <c r="G20" s="193">
        <v>1000</v>
      </c>
      <c r="H20" s="193">
        <v>995</v>
      </c>
      <c r="I20" s="189">
        <f>H20-G20</f>
        <v>-5</v>
      </c>
    </row>
    <row r="21" spans="1:9">
      <c r="A21" s="186">
        <v>232</v>
      </c>
      <c r="B21" s="187" t="s">
        <v>20</v>
      </c>
      <c r="C21" s="193"/>
      <c r="D21" s="193"/>
      <c r="E21" s="193"/>
      <c r="F21" s="193"/>
      <c r="G21" s="193"/>
      <c r="H21" s="193"/>
      <c r="I21" s="189">
        <f>H21-G21</f>
        <v>0</v>
      </c>
    </row>
    <row r="22" spans="1:9" ht="24.75">
      <c r="A22" s="190" t="s">
        <v>96</v>
      </c>
      <c r="B22" s="194" t="s">
        <v>110</v>
      </c>
      <c r="C22" s="192">
        <f>SUM(C19:C21)</f>
        <v>999</v>
      </c>
      <c r="D22" s="192">
        <f t="shared" ref="D22:I22" si="2">SUM(D19:D21)</f>
        <v>1000</v>
      </c>
      <c r="E22" s="192">
        <v>1000</v>
      </c>
      <c r="F22" s="193">
        <v>1000</v>
      </c>
      <c r="G22" s="192">
        <v>1000</v>
      </c>
      <c r="H22" s="192">
        <v>995</v>
      </c>
      <c r="I22" s="195">
        <f t="shared" si="2"/>
        <v>-5</v>
      </c>
    </row>
    <row r="23" spans="1:9">
      <c r="A23" s="186">
        <v>230</v>
      </c>
      <c r="B23" s="187" t="s">
        <v>18</v>
      </c>
      <c r="C23" s="192"/>
      <c r="D23" s="192"/>
      <c r="E23" s="192"/>
      <c r="F23" s="192"/>
      <c r="G23" s="192"/>
      <c r="H23" s="192"/>
      <c r="I23" s="195">
        <f>H23-G23</f>
        <v>0</v>
      </c>
    </row>
    <row r="24" spans="1:9">
      <c r="A24" s="186">
        <v>231</v>
      </c>
      <c r="B24" s="187" t="s">
        <v>19</v>
      </c>
      <c r="C24" s="192"/>
      <c r="D24" s="192"/>
      <c r="E24" s="192"/>
      <c r="F24" s="192"/>
      <c r="G24" s="192"/>
      <c r="H24" s="192"/>
      <c r="I24" s="195">
        <f>H24-G24</f>
        <v>0</v>
      </c>
    </row>
    <row r="25" spans="1:9">
      <c r="A25" s="186">
        <v>232</v>
      </c>
      <c r="B25" s="187" t="s">
        <v>20</v>
      </c>
      <c r="C25" s="192"/>
      <c r="D25" s="192"/>
      <c r="E25" s="192"/>
      <c r="F25" s="192"/>
      <c r="G25" s="192"/>
      <c r="H25" s="192"/>
      <c r="I25" s="195">
        <f>H25-G25</f>
        <v>0</v>
      </c>
    </row>
    <row r="26" spans="1:9" ht="24.75">
      <c r="A26" s="190" t="s">
        <v>97</v>
      </c>
      <c r="B26" s="194" t="s">
        <v>98</v>
      </c>
      <c r="C26" s="192"/>
      <c r="D26" s="192"/>
      <c r="E26" s="192"/>
      <c r="F26" s="192"/>
      <c r="G26" s="192"/>
      <c r="H26" s="192"/>
      <c r="I26" s="195">
        <v>0</v>
      </c>
    </row>
    <row r="27" spans="1:9" ht="17.25" customHeight="1" thickBot="1">
      <c r="A27" s="190" t="s">
        <v>21</v>
      </c>
      <c r="B27" s="196" t="s">
        <v>52</v>
      </c>
      <c r="C27" s="197">
        <f t="shared" ref="C27:H27" si="3">C22+C26</f>
        <v>999</v>
      </c>
      <c r="D27" s="197">
        <f t="shared" si="3"/>
        <v>1000</v>
      </c>
      <c r="E27" s="197">
        <f t="shared" si="3"/>
        <v>1000</v>
      </c>
      <c r="F27" s="197">
        <f t="shared" si="3"/>
        <v>1000</v>
      </c>
      <c r="G27" s="197">
        <f t="shared" si="3"/>
        <v>1000</v>
      </c>
      <c r="H27" s="197">
        <f t="shared" si="3"/>
        <v>995</v>
      </c>
      <c r="I27" s="195">
        <f>H27-G27</f>
        <v>-5</v>
      </c>
    </row>
    <row r="28" spans="1:9" ht="16.5" thickBot="1">
      <c r="A28" s="266" t="s">
        <v>122</v>
      </c>
      <c r="B28" s="267"/>
      <c r="C28" s="220">
        <v>1500</v>
      </c>
      <c r="D28" s="216">
        <v>9271</v>
      </c>
      <c r="E28" s="216">
        <v>9271</v>
      </c>
      <c r="F28" s="216">
        <v>9271</v>
      </c>
      <c r="G28" s="216">
        <v>9271</v>
      </c>
      <c r="H28" s="198">
        <v>1125</v>
      </c>
      <c r="I28" s="199">
        <f t="shared" ref="I28:I29" si="4">H28-G28</f>
        <v>-8146</v>
      </c>
    </row>
    <row r="29" spans="1:9" ht="16.5" thickBot="1">
      <c r="A29" s="200"/>
      <c r="B29" s="201" t="s">
        <v>123</v>
      </c>
      <c r="C29" s="221">
        <v>886</v>
      </c>
      <c r="D29" s="119">
        <v>29146</v>
      </c>
      <c r="E29" s="119">
        <v>29146</v>
      </c>
      <c r="F29" s="119">
        <v>29146</v>
      </c>
      <c r="G29" s="119">
        <v>29146</v>
      </c>
      <c r="H29" s="202">
        <v>4723</v>
      </c>
      <c r="I29" s="199">
        <f t="shared" si="4"/>
        <v>-24423</v>
      </c>
    </row>
    <row r="30" spans="1:9" ht="18.75" customHeight="1" thickBot="1">
      <c r="A30" s="268" t="s">
        <v>99</v>
      </c>
      <c r="B30" s="269"/>
      <c r="C30" s="203">
        <f>C18+C27+C28+C29</f>
        <v>68351</v>
      </c>
      <c r="D30" s="203">
        <f t="shared" ref="D30:I30" si="5">D18+D27+D28+D29</f>
        <v>116617</v>
      </c>
      <c r="E30" s="203">
        <f t="shared" si="5"/>
        <v>116617</v>
      </c>
      <c r="F30" s="203">
        <f t="shared" si="5"/>
        <v>105117</v>
      </c>
      <c r="G30" s="203">
        <f t="shared" si="5"/>
        <v>105117</v>
      </c>
      <c r="H30" s="203">
        <f t="shared" si="5"/>
        <v>69906</v>
      </c>
      <c r="I30" s="203">
        <f t="shared" si="5"/>
        <v>-35211</v>
      </c>
    </row>
    <row r="31" spans="1:9" ht="23.25" customHeight="1">
      <c r="A31" s="166"/>
      <c r="B31" s="204"/>
      <c r="C31" s="204"/>
      <c r="D31" s="205"/>
      <c r="E31" s="205"/>
      <c r="F31" s="205"/>
      <c r="G31" s="205"/>
      <c r="H31" s="206"/>
      <c r="I31" s="205"/>
    </row>
    <row r="32" spans="1:9" ht="11.25" customHeight="1">
      <c r="A32" s="166"/>
      <c r="B32" s="204"/>
      <c r="C32" s="204"/>
      <c r="D32" s="205"/>
      <c r="E32" s="205"/>
      <c r="F32" s="205"/>
      <c r="G32" s="205"/>
      <c r="H32" s="205"/>
      <c r="I32" s="205"/>
    </row>
    <row r="33" spans="1:9">
      <c r="A33" s="207"/>
      <c r="B33" s="208"/>
      <c r="C33" s="208"/>
      <c r="D33" s="207"/>
      <c r="E33" s="207"/>
      <c r="F33" s="207"/>
      <c r="G33" s="207"/>
      <c r="H33" s="207"/>
      <c r="I33" s="207"/>
    </row>
    <row r="34" spans="1:9" ht="23.25" customHeight="1">
      <c r="A34" s="261" t="s">
        <v>22</v>
      </c>
      <c r="B34" s="209" t="s">
        <v>124</v>
      </c>
      <c r="C34" s="252" t="s">
        <v>87</v>
      </c>
      <c r="D34" s="253"/>
      <c r="E34" s="181" t="s">
        <v>9</v>
      </c>
      <c r="F34" s="273" t="s">
        <v>121</v>
      </c>
      <c r="G34" s="274"/>
      <c r="H34" s="168"/>
      <c r="I34" s="168"/>
    </row>
    <row r="35" spans="1:9" ht="19.5" customHeight="1">
      <c r="A35" s="262"/>
      <c r="B35" s="210" t="s">
        <v>23</v>
      </c>
      <c r="C35" s="254"/>
      <c r="D35" s="255"/>
      <c r="E35" s="181" t="s">
        <v>23</v>
      </c>
      <c r="F35" s="249"/>
      <c r="G35" s="251"/>
      <c r="H35" s="168"/>
      <c r="I35" s="168"/>
    </row>
    <row r="36" spans="1:9" ht="34.5" customHeight="1">
      <c r="A36" s="263"/>
      <c r="B36" s="210" t="s">
        <v>182</v>
      </c>
      <c r="C36" s="256"/>
      <c r="D36" s="257"/>
      <c r="E36" s="181" t="s">
        <v>24</v>
      </c>
      <c r="F36" s="249" t="s">
        <v>185</v>
      </c>
      <c r="G36" s="251"/>
      <c r="H36" s="168"/>
      <c r="I36" s="168"/>
    </row>
  </sheetData>
  <mergeCells count="12">
    <mergeCell ref="I8:I9"/>
    <mergeCell ref="A28:B28"/>
    <mergeCell ref="A30:B30"/>
    <mergeCell ref="B7:B9"/>
    <mergeCell ref="F34:G34"/>
    <mergeCell ref="C6:G6"/>
    <mergeCell ref="B5:C5"/>
    <mergeCell ref="F36:G36"/>
    <mergeCell ref="C34:D36"/>
    <mergeCell ref="A7:A9"/>
    <mergeCell ref="A34:A36"/>
    <mergeCell ref="F35:G35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tabSelected="1" topLeftCell="A4" workbookViewId="0">
      <selection activeCell="J8" sqref="J8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9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71" t="s">
        <v>118</v>
      </c>
      <c r="D3" s="71">
        <v>1089001</v>
      </c>
      <c r="E3" s="49"/>
      <c r="F3" s="50" t="s">
        <v>186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246" t="s">
        <v>125</v>
      </c>
      <c r="B4" s="2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3"/>
      <c r="N5" s="103"/>
      <c r="O5" s="103" t="s">
        <v>81</v>
      </c>
      <c r="P5" s="303" t="s">
        <v>92</v>
      </c>
      <c r="Q5" s="304"/>
      <c r="R5" s="305"/>
      <c r="S5" s="306" t="s">
        <v>29</v>
      </c>
    </row>
    <row r="6" spans="1:19">
      <c r="A6" s="275" t="s">
        <v>0</v>
      </c>
      <c r="B6" s="309" t="s">
        <v>119</v>
      </c>
      <c r="C6" s="311" t="s">
        <v>91</v>
      </c>
      <c r="D6" s="282" t="s">
        <v>178</v>
      </c>
      <c r="E6" s="278" t="s">
        <v>179</v>
      </c>
      <c r="F6" s="280" t="s">
        <v>174</v>
      </c>
      <c r="G6" s="282" t="s">
        <v>153</v>
      </c>
      <c r="H6" s="278" t="s">
        <v>175</v>
      </c>
      <c r="I6" s="280" t="s">
        <v>154</v>
      </c>
      <c r="J6" s="282" t="s">
        <v>170</v>
      </c>
      <c r="K6" s="278" t="s">
        <v>164</v>
      </c>
      <c r="L6" s="309" t="s">
        <v>165</v>
      </c>
      <c r="M6" s="275" t="s">
        <v>166</v>
      </c>
      <c r="N6" s="278" t="s">
        <v>187</v>
      </c>
      <c r="O6" s="313" t="s">
        <v>188</v>
      </c>
      <c r="P6" s="315" t="s">
        <v>82</v>
      </c>
      <c r="Q6" s="315" t="s">
        <v>83</v>
      </c>
      <c r="R6" s="317" t="s">
        <v>84</v>
      </c>
      <c r="S6" s="307"/>
    </row>
    <row r="7" spans="1:19" ht="71.25" customHeight="1">
      <c r="A7" s="276"/>
      <c r="B7" s="310"/>
      <c r="C7" s="312"/>
      <c r="D7" s="283"/>
      <c r="E7" s="279"/>
      <c r="F7" s="281"/>
      <c r="G7" s="283"/>
      <c r="H7" s="279"/>
      <c r="I7" s="281"/>
      <c r="J7" s="283"/>
      <c r="K7" s="279"/>
      <c r="L7" s="310"/>
      <c r="M7" s="276"/>
      <c r="N7" s="279"/>
      <c r="O7" s="314"/>
      <c r="P7" s="316"/>
      <c r="Q7" s="316"/>
      <c r="R7" s="318"/>
      <c r="S7" s="308"/>
    </row>
    <row r="8" spans="1:19" ht="15.75">
      <c r="A8" s="54" t="s">
        <v>128</v>
      </c>
      <c r="B8" s="114" t="s">
        <v>140</v>
      </c>
      <c r="C8" s="55" t="s">
        <v>89</v>
      </c>
      <c r="D8" s="211">
        <v>1502</v>
      </c>
      <c r="E8" s="211">
        <v>65965</v>
      </c>
      <c r="F8" s="58">
        <f>E8/D8</f>
        <v>43.918109187749664</v>
      </c>
      <c r="G8" s="56">
        <v>1400</v>
      </c>
      <c r="H8" s="57">
        <v>66826</v>
      </c>
      <c r="I8" s="58">
        <f>H8/G8</f>
        <v>47.732857142857142</v>
      </c>
      <c r="J8" s="56">
        <v>1290</v>
      </c>
      <c r="K8" s="57">
        <v>66500</v>
      </c>
      <c r="L8" s="58">
        <f>K8/J8</f>
        <v>51.550387596899228</v>
      </c>
      <c r="M8" s="211">
        <v>1841</v>
      </c>
      <c r="N8" s="212">
        <v>63978</v>
      </c>
      <c r="O8" s="213">
        <f>N8/M8</f>
        <v>34.751765344921239</v>
      </c>
      <c r="P8" s="214">
        <f t="shared" ref="P8" si="0">O8-F8</f>
        <v>-9.1663438428284252</v>
      </c>
      <c r="Q8" s="213">
        <f t="shared" ref="Q8" si="1">O8-I8</f>
        <v>-12.981091797935903</v>
      </c>
      <c r="R8" s="215">
        <f t="shared" ref="R8" si="2">O8-L8</f>
        <v>-16.798622251977989</v>
      </c>
      <c r="S8" s="144"/>
    </row>
    <row r="9" spans="1:19" ht="15.75">
      <c r="A9" s="121"/>
      <c r="B9" s="122"/>
      <c r="C9" s="123"/>
      <c r="D9" s="124"/>
      <c r="E9" s="125"/>
      <c r="F9" s="126"/>
      <c r="G9" s="124"/>
      <c r="H9" s="125"/>
      <c r="I9" s="126"/>
      <c r="J9" s="127"/>
      <c r="K9" s="125"/>
      <c r="L9" s="128"/>
      <c r="M9" s="129"/>
      <c r="N9" s="125"/>
      <c r="O9" s="130"/>
      <c r="P9" s="127"/>
      <c r="Q9" s="130"/>
      <c r="R9" s="126"/>
      <c r="S9" s="131"/>
    </row>
    <row r="10" spans="1:19" ht="16.5" thickBot="1">
      <c r="A10" s="59"/>
      <c r="B10" s="60" t="s">
        <v>21</v>
      </c>
      <c r="C10" s="61"/>
      <c r="D10" s="62"/>
      <c r="E10" s="63">
        <f>SUM(E8:E9)</f>
        <v>65965</v>
      </c>
      <c r="F10" s="64"/>
      <c r="G10" s="62"/>
      <c r="H10" s="63">
        <f>SUM(H8:H9)</f>
        <v>66826</v>
      </c>
      <c r="I10" s="64"/>
      <c r="J10" s="63"/>
      <c r="K10" s="63">
        <f>SUM(K8:K9)</f>
        <v>66500</v>
      </c>
      <c r="L10" s="104"/>
      <c r="M10" s="105"/>
      <c r="N10" s="63">
        <f>SUM(N8:N9)</f>
        <v>63978</v>
      </c>
      <c r="O10" s="65"/>
      <c r="P10" s="106"/>
      <c r="Q10" s="65"/>
      <c r="R10" s="64"/>
      <c r="S10" s="66"/>
    </row>
    <row r="11" spans="1:19" ht="14.25">
      <c r="A11" s="23"/>
      <c r="B11" s="10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4.25">
      <c r="A12" s="23"/>
      <c r="B12" s="10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.75">
      <c r="A13" s="277"/>
      <c r="B13" s="277"/>
      <c r="C13" s="277"/>
      <c r="D13" s="277"/>
      <c r="E13" s="277"/>
      <c r="F13" s="27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4.25">
      <c r="A14" s="10"/>
      <c r="B14" s="10"/>
      <c r="C14" s="10"/>
      <c r="D14" s="10"/>
      <c r="E14" s="102"/>
      <c r="F14" s="1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5" thickBot="1">
      <c r="A15" s="10"/>
      <c r="B15" s="10"/>
      <c r="C15" s="10"/>
      <c r="D15" s="10"/>
      <c r="E15" s="102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.75">
      <c r="A16" s="284" t="s">
        <v>22</v>
      </c>
      <c r="B16" s="285"/>
      <c r="C16" s="40" t="s">
        <v>9</v>
      </c>
      <c r="D16" s="290" t="s">
        <v>129</v>
      </c>
      <c r="E16" s="291"/>
      <c r="F16" s="292" t="s">
        <v>111</v>
      </c>
      <c r="G16" s="40" t="s">
        <v>9</v>
      </c>
      <c r="H16" s="290" t="s">
        <v>127</v>
      </c>
      <c r="I16" s="295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5.75">
      <c r="A17" s="286"/>
      <c r="B17" s="287"/>
      <c r="C17" s="30" t="s">
        <v>23</v>
      </c>
      <c r="D17" s="296"/>
      <c r="E17" s="297"/>
      <c r="F17" s="293"/>
      <c r="G17" s="30" t="s">
        <v>23</v>
      </c>
      <c r="H17" s="296"/>
      <c r="I17" s="29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6.5" thickBot="1">
      <c r="A18" s="288"/>
      <c r="B18" s="289"/>
      <c r="C18" s="41" t="s">
        <v>24</v>
      </c>
      <c r="D18" s="299" t="s">
        <v>182</v>
      </c>
      <c r="E18" s="300"/>
      <c r="F18" s="294"/>
      <c r="G18" s="41" t="s">
        <v>24</v>
      </c>
      <c r="H18" s="301" t="s">
        <v>182</v>
      </c>
      <c r="I18" s="302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</sheetData>
  <mergeCells count="30"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  <mergeCell ref="A16:B18"/>
    <mergeCell ref="D16:E16"/>
    <mergeCell ref="F16:F18"/>
    <mergeCell ref="H16:I16"/>
    <mergeCell ref="D17:E17"/>
    <mergeCell ref="H17:I17"/>
    <mergeCell ref="D18:E18"/>
    <mergeCell ref="H18:I18"/>
    <mergeCell ref="M6:M7"/>
    <mergeCell ref="A13:F13"/>
    <mergeCell ref="H6:H7"/>
    <mergeCell ref="I6:I7"/>
    <mergeCell ref="J6:J7"/>
    <mergeCell ref="K6:K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D6" workbookViewId="0">
      <selection activeCell="J7" sqref="J7"/>
    </sheetView>
  </sheetViews>
  <sheetFormatPr defaultColWidth="9.140625" defaultRowHeight="15.75" outlineLevelRow="1"/>
  <cols>
    <col min="1" max="1" width="12.7109375" style="82" customWidth="1"/>
    <col min="2" max="2" width="49.85546875" style="82" customWidth="1"/>
    <col min="3" max="3" width="18.42578125" style="83" customWidth="1"/>
    <col min="4" max="4" width="78.28515625" style="83" customWidth="1"/>
    <col min="5" max="5" width="16.42578125" style="82" customWidth="1"/>
    <col min="6" max="6" width="15.85546875" style="82" customWidth="1"/>
    <col min="7" max="7" width="18.140625" style="82" customWidth="1"/>
    <col min="8" max="8" width="15.7109375" style="82" customWidth="1"/>
    <col min="9" max="9" width="15.5703125" style="82" customWidth="1"/>
    <col min="10" max="10" width="26.5703125" style="48" customWidth="1"/>
    <col min="11" max="16384" width="9.140625" style="83"/>
  </cols>
  <sheetData>
    <row r="1" spans="1:10">
      <c r="D1" s="83" t="s">
        <v>152</v>
      </c>
    </row>
    <row r="2" spans="1:10" s="91" customFormat="1" ht="24.75" customHeight="1">
      <c r="A2" s="84" t="s">
        <v>103</v>
      </c>
      <c r="B2" s="89"/>
      <c r="C2" s="90"/>
      <c r="D2" s="91" t="s">
        <v>125</v>
      </c>
      <c r="E2" s="89"/>
      <c r="F2" s="89"/>
      <c r="G2" s="89"/>
      <c r="H2" s="89"/>
      <c r="I2" s="89"/>
      <c r="J2" s="46"/>
    </row>
    <row r="3" spans="1:10" s="92" customFormat="1" ht="54" customHeight="1">
      <c r="A3" s="69" t="s">
        <v>51</v>
      </c>
      <c r="B3" s="73" t="s">
        <v>135</v>
      </c>
      <c r="C3" s="69" t="s">
        <v>104</v>
      </c>
      <c r="D3" s="310" t="str">
        <f>'[33]Aneksi nr. 3'!B6</f>
        <v>Planifikim -menaxhim-administrim</v>
      </c>
      <c r="E3" s="319"/>
      <c r="F3" s="319"/>
      <c r="G3" s="319"/>
      <c r="H3" s="319"/>
      <c r="I3" s="316"/>
      <c r="J3" s="74" t="s">
        <v>29</v>
      </c>
    </row>
    <row r="4" spans="1:10" s="92" customFormat="1" ht="48.75" customHeight="1">
      <c r="A4" s="69" t="s">
        <v>105</v>
      </c>
      <c r="B4" s="310" t="s">
        <v>130</v>
      </c>
      <c r="C4" s="319"/>
      <c r="D4" s="319"/>
      <c r="E4" s="319"/>
      <c r="F4" s="319"/>
      <c r="G4" s="319"/>
      <c r="H4" s="319"/>
      <c r="I4" s="316"/>
      <c r="J4" s="75" t="s">
        <v>64</v>
      </c>
    </row>
    <row r="5" spans="1:10" s="92" customFormat="1" ht="20.25" customHeight="1">
      <c r="A5" s="69"/>
      <c r="B5" s="69"/>
      <c r="C5" s="69"/>
      <c r="D5" s="279" t="s">
        <v>68</v>
      </c>
      <c r="E5" s="279"/>
      <c r="F5" s="279"/>
      <c r="G5" s="279"/>
      <c r="H5" s="279"/>
      <c r="I5" s="279"/>
      <c r="J5" s="75" t="s">
        <v>64</v>
      </c>
    </row>
    <row r="6" spans="1:10" s="92" customFormat="1" ht="72.75" customHeight="1">
      <c r="A6" s="310" t="s">
        <v>108</v>
      </c>
      <c r="B6" s="316"/>
      <c r="C6" s="69" t="s">
        <v>106</v>
      </c>
      <c r="D6" s="72" t="s">
        <v>109</v>
      </c>
      <c r="E6" s="151" t="s">
        <v>167</v>
      </c>
      <c r="F6" s="151" t="s">
        <v>168</v>
      </c>
      <c r="G6" s="149" t="s">
        <v>169</v>
      </c>
      <c r="H6" s="76" t="s">
        <v>189</v>
      </c>
      <c r="I6" s="70" t="s">
        <v>107</v>
      </c>
      <c r="J6" s="77"/>
    </row>
    <row r="7" spans="1:10" s="92" customFormat="1" ht="111.75" customHeight="1">
      <c r="A7" s="78" t="s">
        <v>132</v>
      </c>
      <c r="B7" s="149" t="s">
        <v>142</v>
      </c>
      <c r="C7" s="67"/>
      <c r="D7" s="132" t="s">
        <v>143</v>
      </c>
      <c r="E7" s="76">
        <v>1502</v>
      </c>
      <c r="F7" s="69">
        <v>1400</v>
      </c>
      <c r="G7" s="162">
        <v>1290</v>
      </c>
      <c r="H7" s="76">
        <v>1841</v>
      </c>
      <c r="I7" s="79">
        <v>1.42</v>
      </c>
      <c r="J7" s="80" t="s">
        <v>147</v>
      </c>
    </row>
    <row r="8" spans="1:10" s="92" customFormat="1" ht="111.75" customHeight="1">
      <c r="A8" s="78">
        <v>1.1000000000000001</v>
      </c>
      <c r="B8" s="156" t="s">
        <v>141</v>
      </c>
      <c r="C8" s="67"/>
      <c r="D8" s="158" t="s">
        <v>146</v>
      </c>
      <c r="E8" s="219">
        <v>1134</v>
      </c>
      <c r="F8" s="155">
        <v>1200</v>
      </c>
      <c r="G8" s="163">
        <v>1000</v>
      </c>
      <c r="H8" s="157">
        <v>1433</v>
      </c>
      <c r="I8" s="79">
        <v>1.43</v>
      </c>
      <c r="J8" s="80" t="s">
        <v>148</v>
      </c>
    </row>
    <row r="9" spans="1:10" s="92" customFormat="1" ht="126" customHeight="1">
      <c r="A9" s="78"/>
      <c r="B9" s="150"/>
      <c r="C9" s="113" t="s">
        <v>71</v>
      </c>
      <c r="D9" s="133" t="s">
        <v>144</v>
      </c>
      <c r="E9" s="110">
        <v>765</v>
      </c>
      <c r="F9" s="110">
        <v>750</v>
      </c>
      <c r="G9" s="159">
        <v>700</v>
      </c>
      <c r="H9" s="110">
        <v>1059</v>
      </c>
      <c r="I9" s="79">
        <v>1.51</v>
      </c>
      <c r="J9" s="80" t="s">
        <v>190</v>
      </c>
    </row>
    <row r="10" spans="1:10" s="92" customFormat="1" ht="70.5" customHeight="1">
      <c r="A10" s="78"/>
      <c r="B10" s="108"/>
      <c r="C10" s="113" t="s">
        <v>72</v>
      </c>
      <c r="D10" s="133" t="s">
        <v>150</v>
      </c>
      <c r="E10" s="147">
        <v>419</v>
      </c>
      <c r="F10" s="81">
        <v>350</v>
      </c>
      <c r="G10" s="160">
        <v>300</v>
      </c>
      <c r="H10" s="147">
        <v>374</v>
      </c>
      <c r="I10" s="79">
        <v>1.2</v>
      </c>
      <c r="J10" s="80" t="s">
        <v>190</v>
      </c>
    </row>
    <row r="11" spans="1:10" s="92" customFormat="1" ht="120.75" customHeight="1">
      <c r="A11" s="78">
        <v>1.2</v>
      </c>
      <c r="B11" s="113" t="s">
        <v>151</v>
      </c>
      <c r="C11" s="67"/>
      <c r="D11" s="134" t="s">
        <v>139</v>
      </c>
      <c r="E11" s="218">
        <v>368</v>
      </c>
      <c r="F11" s="113">
        <v>200</v>
      </c>
      <c r="G11" s="67">
        <v>290</v>
      </c>
      <c r="H11" s="113">
        <v>408</v>
      </c>
      <c r="I11" s="79">
        <v>1.4</v>
      </c>
      <c r="J11" s="80" t="s">
        <v>149</v>
      </c>
    </row>
    <row r="12" spans="1:10" ht="36" customHeight="1">
      <c r="A12" s="88"/>
      <c r="B12" s="88"/>
      <c r="C12" s="140" t="s">
        <v>35</v>
      </c>
      <c r="D12" s="142" t="s">
        <v>126</v>
      </c>
      <c r="E12" s="88">
        <v>60</v>
      </c>
      <c r="F12" s="113">
        <v>170</v>
      </c>
      <c r="G12" s="146">
        <v>250</v>
      </c>
      <c r="H12" s="88">
        <v>362</v>
      </c>
      <c r="I12" s="79">
        <v>1.44</v>
      </c>
      <c r="J12" s="80" t="s">
        <v>190</v>
      </c>
    </row>
    <row r="13" spans="1:10" s="48" customFormat="1" ht="12.75" hidden="1" customHeight="1" outlineLevel="1">
      <c r="A13" s="137"/>
      <c r="B13" s="136"/>
      <c r="C13" s="141"/>
      <c r="D13" s="142" t="s">
        <v>131</v>
      </c>
      <c r="E13" s="30"/>
      <c r="F13" s="30"/>
      <c r="G13" s="161"/>
      <c r="H13" s="30"/>
      <c r="I13" s="79" t="e">
        <f t="shared" ref="I13:I15" si="0">H13/F13</f>
        <v>#DIV/0!</v>
      </c>
      <c r="J13" s="80" t="s">
        <v>176</v>
      </c>
    </row>
    <row r="14" spans="1:10" s="48" customFormat="1" ht="12.75" hidden="1" customHeight="1" outlineLevel="1">
      <c r="A14" s="137"/>
      <c r="B14" s="136"/>
      <c r="C14" s="141"/>
      <c r="D14" s="136"/>
      <c r="E14" s="30"/>
      <c r="F14" s="30"/>
      <c r="G14" s="161"/>
      <c r="H14" s="30"/>
      <c r="I14" s="79" t="e">
        <f t="shared" si="0"/>
        <v>#DIV/0!</v>
      </c>
      <c r="J14" s="80" t="s">
        <v>176</v>
      </c>
    </row>
    <row r="15" spans="1:10" s="48" customFormat="1" ht="12.75" hidden="1" customHeight="1" outlineLevel="1">
      <c r="A15" s="137"/>
      <c r="B15" s="136"/>
      <c r="C15" s="141"/>
      <c r="D15" s="136"/>
      <c r="E15" s="30"/>
      <c r="F15" s="30"/>
      <c r="G15" s="161"/>
      <c r="H15" s="30"/>
      <c r="I15" s="79" t="e">
        <f t="shared" si="0"/>
        <v>#DIV/0!</v>
      </c>
      <c r="J15" s="80" t="s">
        <v>176</v>
      </c>
    </row>
    <row r="16" spans="1:10" ht="69" customHeight="1" collapsed="1">
      <c r="A16" s="88"/>
      <c r="B16" s="88"/>
      <c r="C16" s="140" t="s">
        <v>133</v>
      </c>
      <c r="D16" s="142" t="s">
        <v>131</v>
      </c>
      <c r="E16" s="146">
        <v>308</v>
      </c>
      <c r="F16" s="67">
        <v>30</v>
      </c>
      <c r="G16" s="146">
        <v>40</v>
      </c>
      <c r="H16" s="146">
        <v>46</v>
      </c>
      <c r="I16" s="79">
        <v>1.1499999999999999</v>
      </c>
      <c r="J16" s="80" t="s">
        <v>190</v>
      </c>
    </row>
    <row r="17" spans="1:10" ht="12.75" hidden="1" customHeight="1" outlineLevel="1">
      <c r="A17" s="138" t="s">
        <v>62</v>
      </c>
      <c r="B17" s="88"/>
      <c r="C17" s="135"/>
      <c r="D17" s="135"/>
      <c r="E17" s="88"/>
      <c r="F17" s="88"/>
      <c r="G17" s="88"/>
      <c r="H17" s="88"/>
      <c r="I17" s="88"/>
      <c r="J17" s="80"/>
    </row>
    <row r="18" spans="1:10" ht="18" hidden="1" customHeight="1" outlineLevel="1">
      <c r="A18" s="139" t="s">
        <v>37</v>
      </c>
      <c r="B18" s="88"/>
      <c r="C18" s="30"/>
      <c r="D18" s="135"/>
      <c r="E18" s="88"/>
      <c r="F18" s="88"/>
      <c r="G18" s="88"/>
      <c r="H18" s="88"/>
      <c r="I18" s="88"/>
      <c r="J18" s="80"/>
    </row>
    <row r="19" spans="1:10" hidden="1" outlineLevel="1">
      <c r="A19" s="88"/>
      <c r="B19" s="88"/>
      <c r="C19" s="135"/>
      <c r="D19" s="135"/>
      <c r="E19" s="88"/>
      <c r="F19" s="88"/>
      <c r="G19" s="88"/>
      <c r="H19" s="88"/>
      <c r="I19" s="88"/>
      <c r="J19" s="80"/>
    </row>
    <row r="20" spans="1:10" s="92" customFormat="1" ht="15" hidden="1" customHeight="1" outlineLevel="1" thickTop="1">
      <c r="A20" s="113"/>
      <c r="B20" s="113" t="s">
        <v>38</v>
      </c>
      <c r="C20" s="113"/>
      <c r="D20" s="279"/>
      <c r="E20" s="279"/>
      <c r="F20" s="279"/>
      <c r="G20" s="279"/>
      <c r="H20" s="279"/>
      <c r="I20" s="87"/>
      <c r="J20" s="80"/>
    </row>
    <row r="21" spans="1:10" s="92" customFormat="1" hidden="1" outlineLevel="1">
      <c r="A21" s="113" t="s">
        <v>57</v>
      </c>
      <c r="B21" s="113" t="s">
        <v>61</v>
      </c>
      <c r="C21" s="113"/>
      <c r="D21" s="279"/>
      <c r="E21" s="279"/>
      <c r="F21" s="279"/>
      <c r="G21" s="279"/>
      <c r="H21" s="279"/>
      <c r="I21" s="87"/>
      <c r="J21" s="80"/>
    </row>
    <row r="22" spans="1:10" s="92" customFormat="1" hidden="1" outlineLevel="1">
      <c r="A22" s="279" t="s">
        <v>39</v>
      </c>
      <c r="B22" s="279"/>
      <c r="C22" s="113"/>
      <c r="D22" s="279" t="s">
        <v>69</v>
      </c>
      <c r="E22" s="279"/>
      <c r="F22" s="279"/>
      <c r="G22" s="279"/>
      <c r="H22" s="279"/>
      <c r="I22" s="279"/>
      <c r="J22" s="80"/>
    </row>
    <row r="23" spans="1:10" s="92" customFormat="1" ht="63" hidden="1" outlineLevel="1">
      <c r="A23" s="279"/>
      <c r="B23" s="279"/>
      <c r="C23" s="113" t="s">
        <v>65</v>
      </c>
      <c r="D23" s="113" t="s">
        <v>70</v>
      </c>
      <c r="E23" s="113" t="s">
        <v>112</v>
      </c>
      <c r="F23" s="113" t="s">
        <v>113</v>
      </c>
      <c r="G23" s="113" t="s">
        <v>114</v>
      </c>
      <c r="H23" s="113" t="s">
        <v>115</v>
      </c>
      <c r="I23" s="113" t="s">
        <v>66</v>
      </c>
      <c r="J23" s="80"/>
    </row>
    <row r="24" spans="1:10" s="92" customFormat="1" ht="31.5" hidden="1" outlineLevel="1">
      <c r="A24" s="113" t="s">
        <v>58</v>
      </c>
      <c r="B24" s="113" t="s">
        <v>54</v>
      </c>
      <c r="C24" s="67"/>
      <c r="D24" s="67"/>
      <c r="E24" s="67"/>
      <c r="F24" s="67"/>
      <c r="G24" s="67"/>
      <c r="H24" s="67"/>
      <c r="I24" s="67"/>
      <c r="J24" s="80"/>
    </row>
    <row r="25" spans="1:10" s="92" customFormat="1" hidden="1" outlineLevel="1">
      <c r="A25" s="113"/>
      <c r="B25" s="113"/>
      <c r="C25" s="113" t="s">
        <v>35</v>
      </c>
      <c r="D25" s="85" t="s">
        <v>40</v>
      </c>
      <c r="E25" s="113">
        <v>35</v>
      </c>
      <c r="F25" s="113">
        <v>32</v>
      </c>
      <c r="G25" s="113">
        <v>33</v>
      </c>
      <c r="H25" s="113">
        <v>33</v>
      </c>
      <c r="I25" s="86">
        <f>H25/G25</f>
        <v>1</v>
      </c>
      <c r="J25" s="80"/>
    </row>
    <row r="26" spans="1:10" s="92" customFormat="1" hidden="1" outlineLevel="1">
      <c r="A26" s="113"/>
      <c r="B26" s="113"/>
      <c r="C26" s="113" t="s">
        <v>36</v>
      </c>
      <c r="D26" s="85" t="s">
        <v>41</v>
      </c>
      <c r="E26" s="113">
        <v>1000</v>
      </c>
      <c r="F26" s="113">
        <v>2000</v>
      </c>
      <c r="G26" s="113">
        <v>1900</v>
      </c>
      <c r="H26" s="113">
        <v>2100</v>
      </c>
      <c r="I26" s="86">
        <f>H26/G26</f>
        <v>1.1052631578947369</v>
      </c>
      <c r="J26" s="80"/>
    </row>
    <row r="27" spans="1:10" s="92" customFormat="1" ht="15" hidden="1" customHeight="1" outlineLevel="1">
      <c r="A27" s="113"/>
      <c r="B27" s="113"/>
      <c r="C27" s="113" t="s">
        <v>43</v>
      </c>
      <c r="D27" s="67" t="s">
        <v>42</v>
      </c>
      <c r="E27" s="113">
        <v>5000</v>
      </c>
      <c r="F27" s="113">
        <v>7000</v>
      </c>
      <c r="G27" s="113">
        <v>6900</v>
      </c>
      <c r="H27" s="113">
        <v>3000</v>
      </c>
      <c r="I27" s="86">
        <f>H27/G27</f>
        <v>0.43478260869565216</v>
      </c>
      <c r="J27" s="80"/>
    </row>
    <row r="28" spans="1:10" s="92" customFormat="1" ht="15" hidden="1" customHeight="1" outlineLevel="1">
      <c r="A28" s="113" t="s">
        <v>59</v>
      </c>
      <c r="B28" s="113" t="s">
        <v>55</v>
      </c>
      <c r="C28" s="113" t="s">
        <v>67</v>
      </c>
      <c r="D28" s="67" t="s">
        <v>44</v>
      </c>
      <c r="E28" s="113">
        <v>15</v>
      </c>
      <c r="F28" s="113">
        <v>25</v>
      </c>
      <c r="G28" s="113">
        <v>25</v>
      </c>
      <c r="H28" s="113">
        <v>25</v>
      </c>
      <c r="I28" s="86">
        <f>H28/G28</f>
        <v>1</v>
      </c>
      <c r="J28" s="80"/>
    </row>
    <row r="29" spans="1:10" s="92" customFormat="1" ht="15" hidden="1" customHeight="1" outlineLevel="1">
      <c r="A29" s="87"/>
      <c r="B29" s="113"/>
      <c r="C29" s="67"/>
      <c r="D29" s="67"/>
      <c r="E29" s="113"/>
      <c r="F29" s="87"/>
      <c r="G29" s="87"/>
      <c r="H29" s="87"/>
      <c r="I29" s="87"/>
      <c r="J29" s="80"/>
    </row>
    <row r="30" spans="1:10" s="92" customFormat="1" ht="15" hidden="1" customHeight="1" outlineLevel="1">
      <c r="A30" s="113"/>
      <c r="B30" s="113"/>
      <c r="C30" s="67"/>
      <c r="D30" s="67"/>
      <c r="E30" s="113"/>
      <c r="F30" s="87"/>
      <c r="G30" s="87"/>
      <c r="H30" s="87"/>
      <c r="I30" s="87"/>
      <c r="J30" s="80"/>
    </row>
    <row r="31" spans="1:10" s="92" customFormat="1" ht="15" hidden="1" customHeight="1" outlineLevel="1">
      <c r="A31" s="113"/>
      <c r="B31" s="113"/>
      <c r="C31" s="67"/>
      <c r="D31" s="67"/>
      <c r="E31" s="113"/>
      <c r="F31" s="87"/>
      <c r="G31" s="87"/>
      <c r="H31" s="87"/>
      <c r="I31" s="87"/>
      <c r="J31" s="80"/>
    </row>
    <row r="32" spans="1:10" s="92" customFormat="1" ht="15" hidden="1" customHeight="1" outlineLevel="1" thickBot="1">
      <c r="A32" s="113" t="s">
        <v>60</v>
      </c>
      <c r="B32" s="113" t="s">
        <v>56</v>
      </c>
      <c r="C32" s="67"/>
      <c r="D32" s="67"/>
      <c r="E32" s="113"/>
      <c r="F32" s="87"/>
      <c r="G32" s="87"/>
      <c r="H32" s="87"/>
      <c r="I32" s="87"/>
      <c r="J32" s="80"/>
    </row>
    <row r="33" spans="1:12" ht="57" customHeight="1" collapsed="1">
      <c r="A33" s="88"/>
      <c r="B33" s="88"/>
      <c r="C33" s="88"/>
      <c r="D33" s="145"/>
      <c r="E33" s="88"/>
      <c r="F33" s="88"/>
      <c r="G33" s="88"/>
      <c r="H33" s="88"/>
      <c r="I33" s="143"/>
      <c r="J33" s="80"/>
    </row>
    <row r="34" spans="1:12" hidden="1"/>
    <row r="36" spans="1:12" ht="30.75" customHeight="1">
      <c r="A36" s="287"/>
      <c r="B36" s="320" t="s">
        <v>22</v>
      </c>
      <c r="C36" s="88" t="s">
        <v>9</v>
      </c>
      <c r="D36" s="296" t="s">
        <v>134</v>
      </c>
      <c r="E36" s="297"/>
      <c r="F36" s="320" t="s">
        <v>90</v>
      </c>
      <c r="G36" s="323"/>
      <c r="H36" s="324"/>
      <c r="I36" s="88" t="s">
        <v>9</v>
      </c>
      <c r="J36" s="30" t="s">
        <v>121</v>
      </c>
      <c r="K36" s="328"/>
      <c r="L36" s="328"/>
    </row>
    <row r="37" spans="1:12" ht="27" customHeight="1">
      <c r="A37" s="287"/>
      <c r="B37" s="321"/>
      <c r="C37" s="88" t="s">
        <v>23</v>
      </c>
      <c r="D37" s="329"/>
      <c r="E37" s="330"/>
      <c r="F37" s="321"/>
      <c r="G37" s="325"/>
      <c r="H37" s="287"/>
      <c r="I37" s="88" t="s">
        <v>23</v>
      </c>
      <c r="J37" s="88"/>
      <c r="K37" s="328"/>
      <c r="L37" s="328"/>
    </row>
    <row r="38" spans="1:12" ht="33" customHeight="1">
      <c r="A38" s="287"/>
      <c r="B38" s="322"/>
      <c r="C38" s="88" t="s">
        <v>24</v>
      </c>
      <c r="D38" s="246" t="s">
        <v>185</v>
      </c>
      <c r="E38" s="247"/>
      <c r="F38" s="322"/>
      <c r="G38" s="326"/>
      <c r="H38" s="327"/>
      <c r="I38" s="88" t="s">
        <v>24</v>
      </c>
      <c r="J38" s="30" t="s">
        <v>185</v>
      </c>
      <c r="K38" s="328"/>
      <c r="L38" s="328"/>
    </row>
  </sheetData>
  <mergeCells count="17">
    <mergeCell ref="K36:L36"/>
    <mergeCell ref="D37:E37"/>
    <mergeCell ref="K37:L37"/>
    <mergeCell ref="D38:E38"/>
    <mergeCell ref="K38:L38"/>
    <mergeCell ref="A22:B23"/>
    <mergeCell ref="D22:I22"/>
    <mergeCell ref="A36:A38"/>
    <mergeCell ref="B36:B38"/>
    <mergeCell ref="D36:E36"/>
    <mergeCell ref="F36:H38"/>
    <mergeCell ref="D21:H21"/>
    <mergeCell ref="D3:I3"/>
    <mergeCell ref="B4:I4"/>
    <mergeCell ref="D5:I5"/>
    <mergeCell ref="A6:B6"/>
    <mergeCell ref="D20:H20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topLeftCell="A10" zoomScale="85" zoomScaleNormal="85" workbookViewId="0">
      <selection activeCell="G20" sqref="G20"/>
    </sheetView>
  </sheetViews>
  <sheetFormatPr defaultColWidth="9.140625" defaultRowHeight="33.75" customHeight="1"/>
  <cols>
    <col min="1" max="1" width="13" style="32" customWidth="1"/>
    <col min="2" max="2" width="34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171</v>
      </c>
      <c r="G5" s="35"/>
      <c r="H5" s="35"/>
      <c r="I5" s="35"/>
    </row>
    <row r="6" spans="1:11" ht="33.75" customHeight="1">
      <c r="A6" s="332" t="s">
        <v>33</v>
      </c>
      <c r="B6" s="338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38" t="s">
        <v>177</v>
      </c>
      <c r="H6" s="338" t="s">
        <v>192</v>
      </c>
      <c r="I6" s="338" t="s">
        <v>193</v>
      </c>
      <c r="J6" s="338" t="s">
        <v>172</v>
      </c>
      <c r="K6" s="334" t="s">
        <v>29</v>
      </c>
    </row>
    <row r="7" spans="1:11" ht="33.75" customHeight="1">
      <c r="A7" s="333"/>
      <c r="B7" s="337"/>
      <c r="C7" s="34" t="s">
        <v>30</v>
      </c>
      <c r="D7" s="34" t="s">
        <v>48</v>
      </c>
      <c r="E7" s="34" t="s">
        <v>48</v>
      </c>
      <c r="F7" s="337" t="s">
        <v>32</v>
      </c>
      <c r="G7" s="337"/>
      <c r="H7" s="337"/>
      <c r="I7" s="337"/>
      <c r="J7" s="337"/>
      <c r="K7" s="335"/>
    </row>
    <row r="8" spans="1:11" ht="33.75" customHeight="1">
      <c r="A8" s="333"/>
      <c r="B8" s="337"/>
      <c r="C8" s="111" t="s">
        <v>31</v>
      </c>
      <c r="D8" s="111" t="s">
        <v>31</v>
      </c>
      <c r="E8" s="111" t="s">
        <v>31</v>
      </c>
      <c r="F8" s="337"/>
      <c r="G8" s="339"/>
      <c r="H8" s="339"/>
      <c r="I8" s="339"/>
      <c r="J8" s="339"/>
      <c r="K8" s="336"/>
    </row>
    <row r="9" spans="1:11" ht="50.25" customHeight="1">
      <c r="A9" s="152" t="s">
        <v>191</v>
      </c>
      <c r="B9" s="153" t="s">
        <v>145</v>
      </c>
      <c r="C9" s="153">
        <v>1000</v>
      </c>
      <c r="D9" s="37">
        <v>1000</v>
      </c>
      <c r="E9" s="37">
        <v>1000</v>
      </c>
      <c r="F9" s="153">
        <v>1000</v>
      </c>
      <c r="G9" s="153">
        <v>1000</v>
      </c>
      <c r="H9" s="154">
        <v>1000</v>
      </c>
      <c r="I9" s="154">
        <v>995</v>
      </c>
      <c r="J9" s="154">
        <v>995</v>
      </c>
      <c r="K9" s="80" t="s">
        <v>194</v>
      </c>
    </row>
    <row r="10" spans="1:11" ht="42.75" customHeight="1" thickBot="1">
      <c r="A10" s="38"/>
      <c r="B10" s="39" t="s">
        <v>21</v>
      </c>
      <c r="C10" s="39">
        <f>SUM(C9:C9)</f>
        <v>1000</v>
      </c>
      <c r="D10" s="39"/>
      <c r="E10" s="39"/>
      <c r="F10" s="39"/>
      <c r="G10" s="39">
        <f>SUM(G9:G9)</f>
        <v>1000</v>
      </c>
      <c r="H10" s="39">
        <f>SUM(H9:H9)</f>
        <v>1000</v>
      </c>
      <c r="I10" s="39">
        <f>SUM(I9:I9)</f>
        <v>995</v>
      </c>
      <c r="J10" s="39">
        <f>SUM(J9:J9)</f>
        <v>995</v>
      </c>
      <c r="K10" s="80" t="s">
        <v>194</v>
      </c>
    </row>
    <row r="11" spans="1:11" ht="33.7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11" ht="22.5" customHeight="1">
      <c r="G12" s="35"/>
      <c r="H12" s="35"/>
      <c r="I12" s="35"/>
    </row>
    <row r="14" spans="1:11" ht="33.75" customHeight="1" thickBot="1"/>
    <row r="15" spans="1:11" ht="33.75" customHeight="1">
      <c r="A15" s="284" t="s">
        <v>22</v>
      </c>
      <c r="B15" s="285"/>
      <c r="C15" s="40" t="s">
        <v>9</v>
      </c>
      <c r="D15" s="290" t="s">
        <v>136</v>
      </c>
      <c r="E15" s="291"/>
      <c r="F15" s="292" t="s">
        <v>90</v>
      </c>
      <c r="G15" s="40" t="s">
        <v>9</v>
      </c>
      <c r="H15" s="290" t="s">
        <v>121</v>
      </c>
      <c r="I15" s="295"/>
    </row>
    <row r="16" spans="1:11" ht="33.75" customHeight="1">
      <c r="A16" s="286"/>
      <c r="B16" s="287"/>
      <c r="C16" s="30" t="s">
        <v>23</v>
      </c>
      <c r="D16" s="296"/>
      <c r="E16" s="297"/>
      <c r="F16" s="293"/>
      <c r="G16" s="30" t="s">
        <v>23</v>
      </c>
      <c r="H16" s="296"/>
      <c r="I16" s="298"/>
    </row>
    <row r="17" spans="1:9" ht="33.75" customHeight="1" thickBot="1">
      <c r="A17" s="288"/>
      <c r="B17" s="289"/>
      <c r="C17" s="41" t="s">
        <v>24</v>
      </c>
      <c r="D17" s="301" t="s">
        <v>185</v>
      </c>
      <c r="E17" s="331"/>
      <c r="F17" s="294"/>
      <c r="G17" s="41" t="s">
        <v>24</v>
      </c>
      <c r="H17" s="301" t="str">
        <f>D17</f>
        <v>25.02.2022</v>
      </c>
      <c r="I17" s="302"/>
    </row>
  </sheetData>
  <mergeCells count="16">
    <mergeCell ref="A6:A8"/>
    <mergeCell ref="K6:K8"/>
    <mergeCell ref="F7:F8"/>
    <mergeCell ref="B6:B8"/>
    <mergeCell ref="G6:G8"/>
    <mergeCell ref="H6:H8"/>
    <mergeCell ref="I6:I8"/>
    <mergeCell ref="J6:J8"/>
    <mergeCell ref="A15:B17"/>
    <mergeCell ref="D15:E15"/>
    <mergeCell ref="F15:F17"/>
    <mergeCell ref="H15:I15"/>
    <mergeCell ref="D16:E16"/>
    <mergeCell ref="H16:I16"/>
    <mergeCell ref="D17:E17"/>
    <mergeCell ref="H17:I17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2022-02-24T09:14:31Z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