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/>
  <xr:revisionPtr revIDLastSave="0" documentId="13_ncr:1_{6659FD99-5D0B-4368-8C33-D0B01B903E43}" xr6:coauthVersionLast="47" xr6:coauthVersionMax="47" xr10:uidLastSave="{00000000-0000-0000-0000-000000000000}"/>
  <bookViews>
    <workbookView xWindow="1044" yWindow="3744" windowWidth="17280" windowHeight="8964" firstSheet="4" activeTab="8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5" r:id="rId5"/>
    <sheet name="Aneksi nr.3" sheetId="6" r:id="rId6"/>
    <sheet name="Aneksi nr.3.1" sheetId="7" r:id="rId7"/>
    <sheet name="Aneksi nr.3.2" sheetId="8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nr.2'!#REF!</definedName>
    <definedName name="JR_PAGE_ANCHOR_0_1" localSheetId="4">'Aneksi nr.2.1'!$A$1</definedName>
    <definedName name="JR_PAGE_ANCHOR_0_1" localSheetId="5">'Aneksi nr.3'!$A$1</definedName>
    <definedName name="JR_PAGE_ANCHOR_0_1" localSheetId="6">'Aneksi nr.3.1'!$A$1</definedName>
    <definedName name="JR_PAGE_ANCHOR_0_1" localSheetId="7">'Aneksi nr.3.2'!$A$1</definedName>
    <definedName name="JR_PAGE_ANCHOR_0_1" localSheetId="8">'Aneksi nr.4'!$A$1</definedName>
    <definedName name="JR_PAGE_ANCHOR_0_1">'Aneksi nr.1'!$A$1</definedName>
  </definedNames>
  <calcPr calcId="191029"/>
</workbook>
</file>

<file path=xl/calcChain.xml><?xml version="1.0" encoding="utf-8"?>
<calcChain xmlns="http://schemas.openxmlformats.org/spreadsheetml/2006/main">
  <c r="J13" i="9" l="1"/>
  <c r="J18" i="9"/>
  <c r="K18" i="9"/>
  <c r="J19" i="9"/>
  <c r="K19" i="9"/>
  <c r="J20" i="9"/>
  <c r="K20" i="9"/>
  <c r="J21" i="9"/>
  <c r="K21" i="9"/>
  <c r="K7" i="7" l="1"/>
  <c r="K8" i="7"/>
  <c r="K9" i="7"/>
  <c r="K12" i="7"/>
  <c r="K15" i="7"/>
  <c r="N15" i="7"/>
  <c r="K16" i="7"/>
  <c r="J11" i="6"/>
  <c r="M11" i="6"/>
  <c r="P11" i="6"/>
  <c r="Q11" i="6" s="1"/>
  <c r="S11" i="6"/>
  <c r="R12" i="6"/>
  <c r="S12" i="6"/>
  <c r="R13" i="6"/>
  <c r="S13" i="6"/>
  <c r="J14" i="6"/>
  <c r="P14" i="6"/>
  <c r="Q14" i="6" s="1"/>
  <c r="F15" i="6"/>
  <c r="I15" i="6"/>
  <c r="L15" i="6"/>
  <c r="R11" i="6" l="1"/>
  <c r="S14" i="6"/>
  <c r="R14" i="6"/>
  <c r="U7" i="5"/>
  <c r="U8" i="5"/>
  <c r="U9" i="5"/>
  <c r="U11" i="5"/>
  <c r="U12" i="5"/>
  <c r="U13" i="5"/>
  <c r="M16" i="5"/>
  <c r="N16" i="5"/>
  <c r="O16" i="5"/>
  <c r="R16" i="5"/>
  <c r="U16" i="5"/>
  <c r="I12" i="4" l="1"/>
  <c r="L12" i="4"/>
  <c r="M12" i="4"/>
  <c r="I13" i="4"/>
  <c r="L13" i="4"/>
  <c r="M13" i="4"/>
  <c r="I14" i="4"/>
  <c r="L14" i="4"/>
  <c r="L19" i="4" s="1"/>
  <c r="M14" i="4"/>
  <c r="I15" i="4"/>
  <c r="L15" i="4"/>
  <c r="I16" i="4"/>
  <c r="L16" i="4"/>
  <c r="I17" i="4"/>
  <c r="L17" i="4"/>
  <c r="M17" i="4"/>
  <c r="I18" i="4"/>
  <c r="L18" i="4"/>
  <c r="M18" i="4"/>
  <c r="C19" i="4"/>
  <c r="E19" i="4"/>
  <c r="E27" i="4" s="1"/>
  <c r="E30" i="4" s="1"/>
  <c r="G19" i="4"/>
  <c r="G27" i="4" s="1"/>
  <c r="I19" i="4"/>
  <c r="J19" i="4"/>
  <c r="M19" i="4" s="1"/>
  <c r="I21" i="4"/>
  <c r="M21" i="4"/>
  <c r="I22" i="4"/>
  <c r="M22" i="4"/>
  <c r="I23" i="4"/>
  <c r="I24" i="4"/>
  <c r="I25" i="4"/>
  <c r="I26" i="4"/>
  <c r="L26" i="4"/>
  <c r="M26" i="4"/>
  <c r="C27" i="4"/>
  <c r="I28" i="4"/>
  <c r="L28" i="4"/>
  <c r="M28" i="4"/>
  <c r="I29" i="4"/>
  <c r="L29" i="4"/>
  <c r="M29" i="4"/>
  <c r="C30" i="4"/>
  <c r="J33" i="4"/>
  <c r="L33" i="4"/>
  <c r="L34" i="4"/>
  <c r="L35" i="4"/>
  <c r="C38" i="4"/>
  <c r="G30" i="4" l="1"/>
  <c r="J27" i="4"/>
  <c r="R5" i="3"/>
  <c r="R6" i="3"/>
  <c r="R7" i="3"/>
  <c r="R8" i="3"/>
  <c r="I9" i="3"/>
  <c r="J9" i="3"/>
  <c r="K9" i="3"/>
  <c r="L9" i="3"/>
  <c r="P9" i="3"/>
  <c r="Q9" i="3"/>
  <c r="R9" i="3"/>
  <c r="R11" i="3"/>
  <c r="R12" i="3"/>
  <c r="R13" i="3"/>
  <c r="M27" i="4" l="1"/>
  <c r="J30" i="4"/>
  <c r="M30" i="4" s="1"/>
  <c r="L27" i="4"/>
  <c r="Q7" i="2"/>
  <c r="Q8" i="2"/>
  <c r="Q9" i="2"/>
  <c r="Q10" i="2"/>
  <c r="Q11" i="2"/>
  <c r="Q12" i="2"/>
  <c r="Q15" i="2" s="1"/>
  <c r="Q13" i="2"/>
  <c r="Q14" i="2"/>
  <c r="I15" i="2"/>
  <c r="J15" i="2"/>
  <c r="K15" i="2"/>
  <c r="L15" i="2"/>
  <c r="M15" i="2"/>
  <c r="N15" i="2"/>
  <c r="O15" i="2"/>
  <c r="P15" i="2"/>
  <c r="L30" i="4" l="1"/>
  <c r="O14" i="1"/>
  <c r="O13" i="1"/>
  <c r="O12" i="1"/>
  <c r="O19" i="1" l="1"/>
  <c r="O20" i="1"/>
  <c r="O23" i="1"/>
  <c r="O24" i="1"/>
  <c r="O27" i="1"/>
  <c r="O28" i="1"/>
  <c r="O32" i="1"/>
  <c r="O34" i="1"/>
  <c r="O35" i="1"/>
  <c r="O18" i="1"/>
  <c r="N19" i="1"/>
  <c r="N20" i="1"/>
  <c r="N21" i="1"/>
  <c r="N22" i="1"/>
  <c r="N23" i="1"/>
  <c r="N24" i="1"/>
  <c r="N26" i="1"/>
  <c r="N27" i="1"/>
  <c r="N28" i="1"/>
  <c r="N29" i="1"/>
  <c r="N30" i="1"/>
  <c r="N31" i="1"/>
  <c r="N32" i="1"/>
  <c r="N34" i="1"/>
  <c r="N35" i="1"/>
  <c r="N13" i="1" l="1"/>
  <c r="K34" i="1"/>
  <c r="K35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18" i="1"/>
  <c r="J25" i="1"/>
  <c r="I25" i="1"/>
  <c r="I33" i="1" s="1"/>
  <c r="N18" i="1" l="1"/>
  <c r="N14" i="1"/>
  <c r="N12" i="1"/>
  <c r="F25" i="1"/>
  <c r="M25" i="1" l="1"/>
  <c r="L25" i="1"/>
  <c r="O25" i="1" s="1"/>
  <c r="H25" i="1"/>
  <c r="G25" i="1"/>
  <c r="G33" i="1" l="1"/>
  <c r="N25" i="1"/>
  <c r="K25" i="1"/>
  <c r="L33" i="1"/>
  <c r="O33" i="1" s="1"/>
  <c r="N33" i="1" l="1"/>
  <c r="K33" i="1"/>
</calcChain>
</file>

<file path=xl/sharedStrings.xml><?xml version="1.0" encoding="utf-8"?>
<sst xmlns="http://schemas.openxmlformats.org/spreadsheetml/2006/main" count="829" uniqueCount="300">
  <si>
    <t>ANEKSI nr.1 Raporti Përmbledhës i Shpenzimeve të Ministrisë/Institucionit Buxhetor</t>
  </si>
  <si>
    <t>në/lekë</t>
  </si>
  <si>
    <t>Emri i Grupit</t>
  </si>
  <si>
    <t>Kodi i grupit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</si>
  <si>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</si>
  <si>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</si>
  <si>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</si>
  <si>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</si>
  <si>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</si>
  <si>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</si>
  <si>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</si>
  <si>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</si>
  <si>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</si>
  <si>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</si>
  <si>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</si>
  <si>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</si>
  <si>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</si>
  <si>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</si>
  <si>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</si>
  <si>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</si>
  <si>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</si>
  <si>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</si>
  <si>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</si>
  <si>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</si>
  <si>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</si>
  <si>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</si>
  <si>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</si>
  <si>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</si>
  <si>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</si>
  <si>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</si>
  <si>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</si>
  <si>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</si>
  <si>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</si>
  <si>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</si>
  <si>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</si>
  <si>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</si>
  <si>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</si>
  <si>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</si>
  <si>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</si>
  <si>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</si>
  <si>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</si>
  <si>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</si>
  <si>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</si>
  <si>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</si>
  <si>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</si>
  <si>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</si>
  <si>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</si>
  <si>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</si>
  <si>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</si>
  <si>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</si>
  <si>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</si>
  <si>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</si>
  <si>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</si>
  <si>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</si>
  <si>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</si>
  <si>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</si>
  <si>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</si>
  <si>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</si>
  <si>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Emri</t>
  </si>
  <si>
    <t>Firma</t>
  </si>
  <si>
    <t>Data</t>
  </si>
  <si>
    <t xml:space="preserve">Komisioneri per te Drejten e Informimit dhe Mbrojtjen e te Dhenave Personale </t>
  </si>
  <si>
    <t>Viti paraardhës 2023</t>
  </si>
  <si>
    <t>Plani Fillestar
 Vjetor 
Viti 2024</t>
  </si>
  <si>
    <t>10 (3-8)</t>
  </si>
  <si>
    <t>Plani Vjetor
 i Rishikuar
 Viti 2024</t>
  </si>
  <si>
    <t xml:space="preserve">Nepunesi Autorizues </t>
  </si>
  <si>
    <t xml:space="preserve">Besnik Dervishi </t>
  </si>
  <si>
    <t>Periudha e Raportimit  Janar dhjetor 2024</t>
  </si>
  <si>
    <t>Shpenzime Faktike të Periudhës/Progresive Janar- dhjetor  2024</t>
  </si>
  <si>
    <t>28.02.2025</t>
  </si>
  <si>
    <t xml:space="preserve">N Autorizues </t>
  </si>
  <si>
    <t xml:space="preserve">Titullari </t>
  </si>
  <si>
    <t xml:space="preserve">Lindita Morina </t>
  </si>
  <si>
    <t xml:space="preserve">Drejtuesi </t>
  </si>
  <si>
    <t>Realizimi ne %</t>
  </si>
  <si>
    <t>01</t>
  </si>
  <si>
    <t>Ndryshimi ne vlere absolute</t>
  </si>
  <si>
    <t>Angazhime</t>
  </si>
  <si>
    <t>Total</t>
  </si>
  <si>
    <t>Fakti</t>
  </si>
  <si>
    <t>Plani i rishikuar</t>
  </si>
  <si>
    <t>Plani fillestar</t>
  </si>
  <si>
    <t>Nga Buxheti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</si>
  <si>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</si>
  <si>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</si>
  <si>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</si>
  <si>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</si>
  <si>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</si>
  <si>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</si>
  <si>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</si>
  <si>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</si>
  <si>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</si>
  <si>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</si>
  <si>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</si>
  <si>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</si>
  <si>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</si>
  <si>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</si>
  <si>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Kodi i Ministrisë</t>
  </si>
  <si>
    <t>Periudha e Raportimit  Janar dhjetor   2024</t>
  </si>
  <si>
    <t xml:space="preserve">ANEKSI 1.1 Raporti i Shpenzimeve të Ministrisë/Institucionit sipas kapitujve </t>
  </si>
  <si>
    <t xml:space="preserve">N.Autorizues </t>
  </si>
  <si>
    <t>Titullari/</t>
  </si>
  <si>
    <t>Numri faktik</t>
  </si>
  <si>
    <t>Numri i punonjesve në Total</t>
  </si>
  <si>
    <t>Total i Ministrisë/Institucionit</t>
  </si>
  <si>
    <t>Shpenzime faktike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</si>
  <si>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</si>
  <si>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</si>
  <si>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</si>
  <si>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</si>
  <si>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</si>
  <si>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</si>
  <si>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</si>
  <si>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</si>
  <si>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</si>
  <si>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</si>
  <si>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</si>
  <si>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</si>
  <si>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Kodi i Programi</t>
  </si>
  <si>
    <t>Kodi i Ministris</t>
  </si>
  <si>
    <t>Periudha e Raportimit Janar- dhjetor  2024</t>
  </si>
  <si>
    <t>Aneksi 1.2 "Shpenzimet Buxhetore në Total Programi dhe Total Ministrie/Institucioni Buxhetor"</t>
  </si>
  <si>
    <t>Janar- Dhjetor 2024</t>
  </si>
  <si>
    <t>30.09.2024</t>
  </si>
  <si>
    <t>Data 30.09.2024</t>
  </si>
  <si>
    <t xml:space="preserve">Emri Lindita Morina </t>
  </si>
  <si>
    <t>Totali i Shpenzimeve të Programit</t>
  </si>
  <si>
    <t>Nëntotali Shpenzime Kapitale me financim të brendshëm</t>
  </si>
  <si>
    <t>Blerje pajisje kompjuterike</t>
  </si>
  <si>
    <t>M890002</t>
  </si>
  <si>
    <t>Emertimi</t>
  </si>
  <si>
    <t>Kodi i produktit</t>
  </si>
  <si>
    <t>Totali Shpenzime për Investime</t>
  </si>
  <si>
    <t xml:space="preserve">Sistemi elektronik I menaxhimit te praktikave dhe te Dhenave </t>
  </si>
  <si>
    <t>M890008</t>
  </si>
  <si>
    <t>Blerje pajisje zyre/elektronike/kompjuterike/instrumenta/vegla .instrumenta/vegla</t>
  </si>
  <si>
    <t>18AC202</t>
  </si>
  <si>
    <t xml:space="preserve">Mbikqyrje/ inspektime/ ankesa </t>
  </si>
  <si>
    <t>98910AA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</si>
  <si>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</si>
  <si>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</si>
  <si>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</si>
  <si>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</si>
  <si>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</si>
  <si>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</si>
  <si>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Kapitale me financim të huaj</t>
  </si>
  <si>
    <t>Nëntotali Shpenzime Korente</t>
  </si>
  <si>
    <t>10 (5-8)</t>
  </si>
  <si>
    <t>Shpenzime Faktike të Periudhës/Progresive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</si>
  <si>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</si>
  <si>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</si>
  <si>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</si>
  <si>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</si>
  <si>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</si>
  <si>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</si>
  <si>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</t>
  </si>
  <si>
    <t>Instituti i Studimeve te Krimeve te Komunizmit</t>
  </si>
  <si>
    <t xml:space="preserve"> Emri i Grupit</t>
  </si>
  <si>
    <t xml:space="preserve">Periudha e Raportimit  Janar- dhjetor  2024 </t>
  </si>
  <si>
    <t>ANEKSI nr. 2 Raporti mbi Ekzekutimin e Buxhetit në nivelin e Programit të Buxhetit</t>
  </si>
  <si>
    <t xml:space="preserve">Lindita  Morina </t>
  </si>
  <si>
    <t xml:space="preserve">Drejtuesi  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</si>
  <si>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</si>
  <si>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</si>
  <si>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</si>
  <si>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</si>
  <si>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</si>
  <si>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</si>
  <si>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</si>
  <si>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Periudha e Raportimit  Janar- Dhjetor 2024</t>
  </si>
  <si>
    <t>RAPORTI 2/1  Shpenzimet e programit sipas kapitujve</t>
  </si>
  <si>
    <t>Titullari/ Nëpunësi i   Autorizuar</t>
  </si>
  <si>
    <t xml:space="preserve">Lindita   Morina </t>
  </si>
  <si>
    <t>Produktet e realizuara nga përdorimi i të ardhurave jashtë limitit (Nga kapitulli 06)</t>
  </si>
  <si>
    <t>T</t>
  </si>
  <si>
    <t xml:space="preserve">Blerje pajisje kompjuterike </t>
  </si>
  <si>
    <t xml:space="preserve">numer </t>
  </si>
  <si>
    <t xml:space="preserve">Sistemelektronik I menaxhimit te praktikave dhe te dhenave </t>
  </si>
  <si>
    <t>M920008</t>
  </si>
  <si>
    <t xml:space="preserve">numer pajisje </t>
  </si>
  <si>
    <t xml:space="preserve">Blerje pajisjezyre/kompjuyerike/elektronike/vegla pajisje </t>
  </si>
  <si>
    <t>18AD102</t>
  </si>
  <si>
    <t xml:space="preserve">Mbikqyrje/ankesa/inspektime </t>
  </si>
  <si>
    <t>98901AA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</si>
  <si>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</si>
  <si>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</si>
  <si>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</si>
  <si>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</si>
  <si>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</si>
  <si>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</si>
  <si>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</si>
  <si>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</si>
  <si>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</si>
  <si>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</si>
  <si>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</si>
  <si>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Kosto për Njësi Faktike n/(në fund të vitit korent)</t>
  </si>
  <si>
    <t>Shpenzimet Faktike /n(në fund të vitit korent)</t>
  </si>
  <si>
    <t>Sasia Faktike (në /nfund të vitit korent)</t>
  </si>
  <si>
    <t>Kosto për Njësi(sipas /nplanit të rishikuar të vitit korent)</t>
  </si>
  <si>
    <t>Shpenzimet (sipas /nplanit të rishikuar të vitit korent)</t>
  </si>
  <si>
    <t>Sasia (sipas planit 
të rishikuar të vitit korent)</t>
  </si>
  <si>
    <t>Kosto për Njësi 
(sipas planit Fillestar të vitit</t>
  </si>
  <si>
    <t>Shpenzimet (sipas 
planit Fillestar Vjetor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</si>
  <si>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</si>
  <si>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</si>
  <si>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</si>
  <si>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</si>
  <si>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</si>
  <si>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</si>
  <si>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</si>
  <si>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</si>
  <si>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</si>
  <si>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 xml:space="preserve">Komisioneri per te Drejten e Informimit dhe Mbrojtjen e te Dhenave personale </t>
  </si>
  <si>
    <t>Periudha e rapprtimit Janar - dhjetor   2024</t>
  </si>
  <si>
    <t>ANEKSI nr.3 Raporti i performancës së produkteve të programit</t>
  </si>
  <si>
    <t>Titullari/ Nëpunësi i Autorizuar</t>
  </si>
  <si>
    <t xml:space="preserve">Drejtuesi   </t>
  </si>
  <si>
    <t>Totali i shpenzime buxhetore</t>
  </si>
  <si>
    <t xml:space="preserve">Fakti </t>
  </si>
  <si>
    <t xml:space="preserve">Blerje pajisje zyre/elektronike/kompjuterike/instrumenta </t>
  </si>
  <si>
    <t>01111</t>
  </si>
  <si>
    <t xml:space="preserve">Plani I rishikuar </t>
  </si>
  <si>
    <t>Transferta për Buxhetet Familjare dhe Individët</t>
  </si>
  <si>
    <t>Sasia</t>
  </si>
  <si>
    <t>Kodi I Produktit</t>
  </si>
  <si>
    <t>Periudha Janar- dhjetor 2024</t>
  </si>
  <si>
    <t>Aneksi 3.1 Raporti i performancës së produkteve të programit sipas artikujve</t>
  </si>
  <si>
    <t>Titullari/ Nëpunës I Autorizuar</t>
  </si>
  <si>
    <t>Deviacioni i kostos faktike për njësi gjate viteve</t>
  </si>
  <si>
    <t>Unit Cost (Actual)</t>
  </si>
  <si>
    <t xml:space="preserve">Blerje pajisje kompjterike </t>
  </si>
  <si>
    <t>92</t>
  </si>
  <si>
    <t>Actual Cost</t>
  </si>
  <si>
    <t>Actual Qty</t>
  </si>
  <si>
    <t>Deviacioni i planit të rishikuar për njësi gjate viteve</t>
  </si>
  <si>
    <t>Unit Cost (Revised)</t>
  </si>
  <si>
    <t>Revised Cost</t>
  </si>
  <si>
    <t>Revised Qty</t>
  </si>
  <si>
    <t>Deviacioni i planit fillestar për njësi gjatë viteve</t>
  </si>
  <si>
    <t>Unit Cost (Planned)</t>
  </si>
  <si>
    <t>Planned Cost</t>
  </si>
  <si>
    <t>Target Qty</t>
  </si>
  <si>
    <t>M8900002</t>
  </si>
  <si>
    <t xml:space="preserve">Sistemelektronik I praktikave dhe te dhenave </t>
  </si>
  <si>
    <t xml:space="preserve">Blerje pajisje zyre/elektronike/kompjuerike /vegla /pajisje </t>
  </si>
  <si>
    <t>18AD202</t>
  </si>
  <si>
    <t xml:space="preserve">Mbikqyrje /ankesa/inspektime </t>
  </si>
  <si>
    <t>Type Title</t>
  </si>
  <si>
    <t>Output Meaning</t>
  </si>
  <si>
    <t>Output Code</t>
  </si>
  <si>
    <t>KPI Target Periodicit</t>
  </si>
  <si>
    <t>Program Meaning</t>
  </si>
  <si>
    <t>Program Code</t>
  </si>
  <si>
    <t>Line Ministry</t>
  </si>
  <si>
    <t>Aneksi 3.2  Deviacioni kostos për njësi në vite</t>
  </si>
  <si>
    <t>Hjanar- Dhjetor 2024</t>
  </si>
  <si>
    <t xml:space="preserve">B.Dervishi </t>
  </si>
  <si>
    <t>Titullari/ Nëpunësi I Autorizuar</t>
  </si>
  <si>
    <t>L.Morina</t>
  </si>
  <si>
    <t>Drejtuesi</t>
  </si>
  <si>
    <t xml:space="preserve">leke </t>
  </si>
  <si>
    <t>Numër pajisje</t>
  </si>
  <si>
    <t>Pajisje elektronike dhe zyre te blera</t>
  </si>
  <si>
    <t>18AD201</t>
  </si>
  <si>
    <t xml:space="preserve">lekë </t>
  </si>
  <si>
    <t>Numër misionesh mbikëqyrjeje.</t>
  </si>
  <si>
    <t>Mbikëqyrje dhe inspektime të kryera.</t>
  </si>
  <si>
    <t>Emërtimi i treguesit</t>
  </si>
  <si>
    <t>Kodi i treguesit</t>
  </si>
  <si>
    <t>Produktet</t>
  </si>
  <si>
    <t xml:space="preserve">raport </t>
  </si>
  <si>
    <t>Përqindja e grave në poste drejtuese në raport me totalin e posteve drejtuese në sherbimin civil në KDIMDP.</t>
  </si>
  <si>
    <t>nr</t>
  </si>
  <si>
    <t xml:space="preserve">N e AP me program/nr total </t>
  </si>
  <si>
    <t xml:space="preserve">Nr Konrtrollues të regjistruar në regjistrin Kombëtar </t>
  </si>
  <si>
    <t xml:space="preserve">Rritja e nivelit të zbatimit të Akteve të Komisionerit (vendime, rekomandime, urdhrave </t>
  </si>
  <si>
    <t>Përpunimi i ligjshëm i të dhënave personale,  duke respektuar dhe garantuar të drejtat dhe liritë themelore të njeriut të drejtën e ruajtjes së jetës private si dhe  garantimi i aksesit në informacioni për publikun për ushtrimin e të drejtave  si dhe formimin e pikëpamjeve të publikut për gjendjen e shtetit dhe të shoqërisë.</t>
  </si>
  <si>
    <t xml:space="preserve">Objektivi </t>
  </si>
  <si>
    <t>Objektivat e politikës së programit</t>
  </si>
  <si>
    <t>Perqindja/Numri i vendimeve të Komisionerit te lena ne fuqi nga gjykata;</t>
  </si>
  <si>
    <t>% e realizimit</t>
  </si>
  <si>
    <t>Ndryshimi 
(Plan - Fakt)</t>
  </si>
  <si>
    <t>Fakti 
i 
Periudhës/progresive</t>
  </si>
  <si>
    <t>Buxheti Vjetor 
Plan i Rishikuar 
Viti 2024</t>
  </si>
  <si>
    <t xml:space="preserve">Buxheti Vjetor 2024
Plan Fillestar 
 </t>
  </si>
  <si>
    <t xml:space="preserve">Fakti i Vitit
Paraardhës  </t>
  </si>
  <si>
    <t>Njësia matese</t>
  </si>
  <si>
    <t>Tregues me bazë 
 gjinore 
( PO )</t>
  </si>
  <si>
    <t xml:space="preserve">Emërtimi i treguesit </t>
  </si>
  <si>
    <t xml:space="preserve">Kodi i treguesit </t>
  </si>
  <si>
    <t>Treguesit e performancës/Produktet:</t>
  </si>
  <si>
    <t>Treguesit e performancës në nivel qëllimi</t>
  </si>
  <si>
    <t xml:space="preserve">Fuqizimi i funksionit mbikqyrës/monitorues  në funksion të   zbatimit të kuadrit ligjor në fuqi, për garantimin  e mbrojtjes së të dhënave personale dhe ruajtjen e privatësisë, në balancë me të drejtën informimit, duke garantuar qasje në informacion, transparencë dhe llogaridhënie maksimale </t>
  </si>
  <si>
    <t>Qëllimi i politikës së  programit</t>
  </si>
  <si>
    <t>Emri i Programit</t>
  </si>
  <si>
    <t>Kodi i Grupit</t>
  </si>
  <si>
    <t xml:space="preserve">Komisioneri per te Drejten e Informmmit dhe Mbrojtjen e te Dhenave personale </t>
  </si>
  <si>
    <t>Periudha e Raportimit  Janar- dhjetor  2024</t>
  </si>
  <si>
    <t>ANEKSI nr.4 Raporti i realizimit të treguesve të performances së programit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</si>
</sst>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#0"/>
  </numFmts>
  <fonts count="67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80808"/>
      <name val="Times New Roman"/>
      <family val="1"/>
    </font>
    <font>
      <b/>
      <sz val="11"/>
      <color rgb="FF080808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50505"/>
      <name val="Times New Roman"/>
      <family val="1"/>
    </font>
    <font>
      <sz val="11"/>
      <color rgb="FF050505"/>
      <name val="Times New Roman"/>
      <family val="1"/>
    </font>
    <font>
      <sz val="11"/>
      <color rgb="FFFF0000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80808"/>
      <name val="Times New Roman"/>
      <family val="1"/>
    </font>
    <font>
      <b/>
      <sz val="8"/>
      <color rgb="FF080808"/>
      <name val="Times New Roman"/>
      <family val="1"/>
    </font>
    <font>
      <sz val="8"/>
      <color rgb="FF000000"/>
      <name val="Times New Roman"/>
      <family val="1"/>
    </font>
    <font>
      <sz val="8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80808"/>
      <name val="Times New Roman"/>
      <family val="1"/>
    </font>
    <font>
      <b/>
      <sz val="9"/>
      <color rgb="FF080808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50505"/>
      <name val="Times New Roman"/>
      <family val="1"/>
    </font>
    <font>
      <sz val="9"/>
      <color rgb="FF050505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50505"/>
      <name val="SansSerif"/>
      <family val="2"/>
    </font>
    <font>
      <sz val="8"/>
      <color rgb="FF000000"/>
      <name val="SansSerif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SansSerif"/>
      <family val="2"/>
    </font>
    <font>
      <b/>
      <sz val="8"/>
      <color rgb="FF000000"/>
      <name val="Times New Roman"/>
      <family val="1"/>
    </font>
    <font>
      <sz val="8"/>
      <color rgb="FF050505"/>
      <name val="Times New Roman"/>
      <family val="1"/>
    </font>
    <font>
      <b/>
      <sz val="8"/>
      <color rgb="FF050505"/>
      <name val="Times New Roman"/>
      <family val="1"/>
    </font>
    <font>
      <b/>
      <sz val="11"/>
      <color rgb="FFC00000"/>
      <name val="Times New Roman"/>
      <family val="1"/>
    </font>
    <font>
      <b/>
      <i/>
      <sz val="11"/>
      <color rgb="FF002060"/>
      <name val="Times New Roman"/>
      <family val="1"/>
    </font>
    <font>
      <sz val="11"/>
      <color rgb="FF002060"/>
      <name val="Times New Roman"/>
      <family val="1"/>
    </font>
    <font>
      <b/>
      <i/>
      <sz val="11"/>
      <color theme="1" tint="4.9989318521683403E-2"/>
      <name val="Times New Roman"/>
      <family val="1"/>
    </font>
    <font>
      <sz val="11"/>
      <color rgb="FF080808"/>
      <name val="Calibri"/>
      <family val="2"/>
    </font>
    <font>
      <b/>
      <sz val="11"/>
      <color rgb="FF080808"/>
      <name val="Calibri"/>
      <family val="2"/>
    </font>
    <font>
      <sz val="11"/>
      <color rgb="FF000000"/>
      <name val="Calibri"/>
      <family val="2"/>
    </font>
    <font>
      <sz val="11"/>
      <color rgb="FF000000"/>
      <name val="SansSerif"/>
      <family val="2"/>
    </font>
    <font>
      <i/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sz val="10"/>
      <color theme="1" tint="4.9989318521683403E-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theme="1" tint="4.9989318521683403E-2"/>
      <name val="Arial"/>
      <family val="2"/>
    </font>
    <font>
      <b/>
      <sz val="11"/>
      <color rgb="FF050505"/>
      <name val="Calibri"/>
      <family val="2"/>
    </font>
    <font>
      <b/>
      <sz val="11"/>
      <color rgb="FFC00000"/>
      <name val="Calibri"/>
      <family val="2"/>
    </font>
    <font>
      <b/>
      <sz val="12"/>
      <color rgb="FFC00000"/>
      <name val="Calibri"/>
      <family val="2"/>
    </font>
  </fonts>
  <fills count="6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</fills>
  <borders count="10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3" fillId="61" borderId="2"/>
  </cellStyleXfs>
  <cellXfs count="416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3" fontId="9" fillId="35" borderId="26" xfId="0" applyNumberFormat="1" applyFont="1" applyFill="1" applyBorder="1" applyAlignment="1">
      <alignment horizontal="right" vertical="center"/>
    </xf>
    <xf numFmtId="3" fontId="9" fillId="36" borderId="27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3" fontId="10" fillId="39" borderId="26" xfId="0" applyNumberFormat="1" applyFont="1" applyFill="1" applyBorder="1" applyAlignment="1">
      <alignment horizontal="right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3" fontId="10" fillId="54" borderId="34" xfId="0" applyNumberFormat="1" applyFont="1" applyFill="1" applyBorder="1" applyAlignment="1">
      <alignment horizontal="right" vertical="center"/>
    </xf>
    <xf numFmtId="0" fontId="3" fillId="56" borderId="36" xfId="0" applyFont="1" applyFill="1" applyBorder="1" applyAlignment="1">
      <alignment horizontal="center" vertical="center"/>
    </xf>
    <xf numFmtId="0" fontId="3" fillId="57" borderId="36" xfId="0" applyFont="1" applyFill="1" applyBorder="1" applyAlignment="1">
      <alignment horizontal="right" vertical="center"/>
    </xf>
    <xf numFmtId="0" fontId="11" fillId="58" borderId="36" xfId="0" applyFont="1" applyFill="1" applyBorder="1" applyAlignment="1">
      <alignment horizontal="right" vertical="center"/>
    </xf>
    <xf numFmtId="0" fontId="11" fillId="59" borderId="37" xfId="0" applyFont="1" applyFill="1" applyBorder="1" applyAlignment="1">
      <alignment horizontal="right" vertical="center"/>
    </xf>
    <xf numFmtId="0" fontId="12" fillId="61" borderId="9" xfId="0" applyFont="1" applyFill="1" applyBorder="1" applyAlignment="1">
      <alignment horizontal="left" vertical="center"/>
    </xf>
    <xf numFmtId="164" fontId="9" fillId="50" borderId="34" xfId="0" applyNumberFormat="1" applyFont="1" applyFill="1" applyBorder="1" applyAlignment="1">
      <alignment horizontal="right" vertical="center"/>
    </xf>
    <xf numFmtId="164" fontId="10" fillId="54" borderId="34" xfId="0" applyNumberFormat="1" applyFont="1" applyFill="1" applyBorder="1" applyAlignment="1">
      <alignment horizontal="right" vertical="center"/>
    </xf>
    <xf numFmtId="164" fontId="9" fillId="35" borderId="26" xfId="0" applyNumberFormat="1" applyFont="1" applyFill="1" applyBorder="1" applyAlignment="1">
      <alignment horizontal="right" vertical="center"/>
    </xf>
    <xf numFmtId="164" fontId="10" fillId="39" borderId="26" xfId="0" applyNumberFormat="1" applyFont="1" applyFill="1" applyBorder="1" applyAlignment="1">
      <alignment horizontal="right" vertical="center"/>
    </xf>
    <xf numFmtId="43" fontId="9" fillId="50" borderId="34" xfId="1" applyFont="1" applyFill="1" applyBorder="1" applyAlignment="1" applyProtection="1">
      <alignment horizontal="right" vertical="center"/>
    </xf>
    <xf numFmtId="4" fontId="10" fillId="34" borderId="26" xfId="0" applyNumberFormat="1" applyFont="1" applyFill="1" applyBorder="1" applyAlignment="1">
      <alignment horizontal="right" vertical="center"/>
    </xf>
    <xf numFmtId="4" fontId="9" fillId="38" borderId="26" xfId="0" applyNumberFormat="1" applyFont="1" applyFill="1" applyBorder="1" applyAlignment="1">
      <alignment horizontal="right" vertical="center"/>
    </xf>
    <xf numFmtId="164" fontId="9" fillId="39" borderId="26" xfId="0" applyNumberFormat="1" applyFont="1" applyFill="1" applyBorder="1" applyAlignment="1">
      <alignment horizontal="right" vertical="center"/>
    </xf>
    <xf numFmtId="3" fontId="9" fillId="39" borderId="26" xfId="0" applyNumberFormat="1" applyFont="1" applyFill="1" applyBorder="1" applyAlignment="1">
      <alignment horizontal="right" vertical="center"/>
    </xf>
    <xf numFmtId="3" fontId="9" fillId="40" borderId="27" xfId="0" applyNumberFormat="1" applyFont="1" applyFill="1" applyBorder="1" applyAlignment="1">
      <alignment horizontal="right" vertical="center"/>
    </xf>
    <xf numFmtId="0" fontId="7" fillId="42" borderId="29" xfId="0" applyFont="1" applyFill="1" applyBorder="1" applyAlignment="1">
      <alignment horizontal="center" vertical="center"/>
    </xf>
    <xf numFmtId="164" fontId="7" fillId="43" borderId="30" xfId="0" applyNumberFormat="1" applyFont="1" applyFill="1" applyBorder="1" applyAlignment="1">
      <alignment horizontal="center" vertical="center"/>
    </xf>
    <xf numFmtId="0" fontId="7" fillId="43" borderId="30" xfId="0" applyFont="1" applyFill="1" applyBorder="1" applyAlignment="1">
      <alignment horizontal="center" vertical="center"/>
    </xf>
    <xf numFmtId="0" fontId="7" fillId="44" borderId="31" xfId="0" applyFont="1" applyFill="1" applyBorder="1" applyAlignment="1">
      <alignment horizontal="center" vertical="center"/>
    </xf>
    <xf numFmtId="0" fontId="7" fillId="45" borderId="32" xfId="0" applyFont="1" applyFill="1" applyBorder="1" applyAlignment="1">
      <alignment horizontal="center" vertical="center"/>
    </xf>
    <xf numFmtId="0" fontId="7" fillId="25" borderId="18" xfId="0" applyFont="1" applyFill="1" applyBorder="1" applyAlignment="1">
      <alignment horizontal="center" vertical="center"/>
    </xf>
    <xf numFmtId="164" fontId="7" fillId="26" borderId="19" xfId="0" applyNumberFormat="1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/>
    </xf>
    <xf numFmtId="0" fontId="7" fillId="31" borderId="24" xfId="0" applyFont="1" applyFill="1" applyBorder="1" applyAlignment="1">
      <alignment horizontal="center" vertical="center"/>
    </xf>
    <xf numFmtId="0" fontId="7" fillId="28" borderId="21" xfId="0" applyFont="1" applyFill="1" applyBorder="1" applyAlignment="1">
      <alignment horizontal="center" vertical="center"/>
    </xf>
    <xf numFmtId="4" fontId="9" fillId="53" borderId="34" xfId="0" applyNumberFormat="1" applyFont="1" applyFill="1" applyBorder="1" applyAlignment="1">
      <alignment horizontal="right" vertical="center"/>
    </xf>
    <xf numFmtId="164" fontId="9" fillId="54" borderId="34" xfId="0" applyNumberFormat="1" applyFont="1" applyFill="1" applyBorder="1" applyAlignment="1">
      <alignment horizontal="right" vertical="center"/>
    </xf>
    <xf numFmtId="3" fontId="9" fillId="54" borderId="34" xfId="0" applyNumberFormat="1" applyFont="1" applyFill="1" applyBorder="1" applyAlignment="1">
      <alignment horizontal="right" vertical="center"/>
    </xf>
    <xf numFmtId="0" fontId="9" fillId="37" borderId="26" xfId="0" applyFont="1" applyFill="1" applyBorder="1" applyAlignment="1">
      <alignment horizontal="left" vertical="center" wrapText="1"/>
    </xf>
    <xf numFmtId="0" fontId="9" fillId="52" borderId="34" xfId="0" applyFont="1" applyFill="1" applyBorder="1" applyAlignment="1">
      <alignment horizontal="left" vertical="center" wrapText="1"/>
    </xf>
    <xf numFmtId="4" fontId="9" fillId="51" borderId="7" xfId="0" applyNumberFormat="1" applyFont="1" applyFill="1" applyBorder="1" applyAlignment="1">
      <alignment horizontal="right" vertical="center"/>
    </xf>
    <xf numFmtId="0" fontId="12" fillId="61" borderId="9" xfId="0" applyFont="1" applyFill="1" applyBorder="1" applyAlignment="1">
      <alignment horizontal="left" vertical="center"/>
    </xf>
    <xf numFmtId="0" fontId="9" fillId="47" borderId="33" xfId="0" applyFont="1" applyFill="1" applyBorder="1" applyAlignment="1">
      <alignment horizontal="center" vertical="center"/>
    </xf>
    <xf numFmtId="0" fontId="1" fillId="55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60" borderId="9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8" fillId="46" borderId="22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10" fillId="32" borderId="25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13" fillId="61" borderId="2" xfId="2"/>
    <xf numFmtId="0" fontId="14" fillId="61" borderId="2" xfId="2" applyFont="1" applyAlignment="1" applyProtection="1">
      <alignment wrapText="1"/>
      <protection locked="0"/>
    </xf>
    <xf numFmtId="0" fontId="15" fillId="61" borderId="2" xfId="2" applyFont="1" applyAlignment="1">
      <alignment horizontal="left" vertical="top"/>
    </xf>
    <xf numFmtId="0" fontId="16" fillId="61" borderId="9" xfId="2" applyFont="1" applyBorder="1" applyAlignment="1">
      <alignment horizontal="left" vertical="center"/>
    </xf>
    <xf numFmtId="0" fontId="17" fillId="61" borderId="9" xfId="2" applyFont="1" applyBorder="1" applyAlignment="1">
      <alignment horizontal="center" vertical="center"/>
    </xf>
    <xf numFmtId="164" fontId="15" fillId="61" borderId="7" xfId="2" applyNumberFormat="1" applyFont="1" applyBorder="1" applyAlignment="1">
      <alignment horizontal="right" vertical="center"/>
    </xf>
    <xf numFmtId="164" fontId="15" fillId="61" borderId="34" xfId="2" applyNumberFormat="1" applyFont="1" applyBorder="1" applyAlignment="1">
      <alignment horizontal="right" vertical="center"/>
    </xf>
    <xf numFmtId="0" fontId="15" fillId="61" borderId="34" xfId="2" applyFont="1" applyBorder="1" applyAlignment="1">
      <alignment horizontal="left" vertical="center"/>
    </xf>
    <xf numFmtId="0" fontId="15" fillId="61" borderId="34" xfId="2" applyFont="1" applyBorder="1" applyAlignment="1">
      <alignment horizontal="center" vertical="center"/>
    </xf>
    <xf numFmtId="0" fontId="15" fillId="61" borderId="34" xfId="2" applyFont="1" applyBorder="1" applyAlignment="1">
      <alignment horizontal="left" vertical="center" wrapText="1"/>
    </xf>
    <xf numFmtId="0" fontId="15" fillId="61" borderId="33" xfId="2" applyFont="1" applyBorder="1" applyAlignment="1">
      <alignment horizontal="center" vertical="center"/>
    </xf>
    <xf numFmtId="3" fontId="18" fillId="61" borderId="34" xfId="2" applyNumberFormat="1" applyFont="1" applyBorder="1" applyAlignment="1">
      <alignment horizontal="right" vertical="center"/>
    </xf>
    <xf numFmtId="3" fontId="15" fillId="61" borderId="34" xfId="2" applyNumberFormat="1" applyFont="1" applyBorder="1" applyAlignment="1">
      <alignment horizontal="right" vertical="center"/>
    </xf>
    <xf numFmtId="3" fontId="15" fillId="61" borderId="7" xfId="2" applyNumberFormat="1" applyFont="1" applyBorder="1" applyAlignment="1">
      <alignment horizontal="right" vertical="center"/>
    </xf>
    <xf numFmtId="3" fontId="18" fillId="61" borderId="7" xfId="2" applyNumberFormat="1" applyFont="1" applyBorder="1" applyAlignment="1">
      <alignment horizontal="right" vertical="center"/>
    </xf>
    <xf numFmtId="0" fontId="18" fillId="61" borderId="34" xfId="2" applyFont="1" applyBorder="1" applyAlignment="1">
      <alignment horizontal="left" vertical="center"/>
    </xf>
    <xf numFmtId="0" fontId="19" fillId="61" borderId="38" xfId="2" applyFont="1" applyBorder="1" applyAlignment="1">
      <alignment horizontal="center" vertical="center" wrapText="1"/>
    </xf>
    <xf numFmtId="0" fontId="20" fillId="61" borderId="9" xfId="2" applyFont="1" applyBorder="1" applyAlignment="1">
      <alignment horizontal="center" vertical="center" wrapText="1"/>
    </xf>
    <xf numFmtId="0" fontId="19" fillId="61" borderId="39" xfId="2" applyFont="1" applyBorder="1" applyAlignment="1">
      <alignment horizontal="center" vertical="center" wrapText="1"/>
    </xf>
    <xf numFmtId="0" fontId="19" fillId="61" borderId="9" xfId="2" applyFont="1" applyBorder="1" applyAlignment="1">
      <alignment horizontal="center" vertical="center" wrapText="1"/>
    </xf>
    <xf numFmtId="0" fontId="19" fillId="61" borderId="39" xfId="2" applyFont="1" applyBorder="1" applyAlignment="1">
      <alignment horizontal="center" vertical="center"/>
    </xf>
    <xf numFmtId="0" fontId="19" fillId="61" borderId="40" xfId="2" applyFont="1" applyBorder="1" applyAlignment="1">
      <alignment horizontal="center" vertical="center" wrapText="1"/>
    </xf>
    <xf numFmtId="0" fontId="19" fillId="61" borderId="38" xfId="2" applyFont="1" applyBorder="1" applyAlignment="1">
      <alignment horizontal="center" vertical="center"/>
    </xf>
    <xf numFmtId="0" fontId="19" fillId="61" borderId="9" xfId="2" applyFont="1" applyBorder="1" applyAlignment="1">
      <alignment horizontal="center" vertical="center"/>
    </xf>
    <xf numFmtId="0" fontId="20" fillId="61" borderId="2" xfId="2" applyFont="1" applyAlignment="1">
      <alignment horizontal="left" vertical="top"/>
    </xf>
    <xf numFmtId="0" fontId="19" fillId="61" borderId="41" xfId="2" applyFont="1" applyBorder="1" applyAlignment="1">
      <alignment horizontal="center" vertical="center"/>
    </xf>
    <xf numFmtId="0" fontId="19" fillId="61" borderId="2" xfId="2" applyFont="1" applyAlignment="1">
      <alignment horizontal="left" vertical="center"/>
    </xf>
    <xf numFmtId="0" fontId="18" fillId="61" borderId="2" xfId="2" applyFont="1" applyAlignment="1">
      <alignment horizontal="center" vertical="top"/>
    </xf>
    <xf numFmtId="0" fontId="20" fillId="61" borderId="2" xfId="2" applyFont="1" applyAlignment="1">
      <alignment horizontal="left" vertical="top"/>
    </xf>
    <xf numFmtId="3" fontId="15" fillId="61" borderId="34" xfId="2" applyNumberFormat="1" applyFont="1" applyBorder="1" applyAlignment="1">
      <alignment horizontal="right" vertical="center"/>
    </xf>
    <xf numFmtId="3" fontId="21" fillId="61" borderId="34" xfId="2" applyNumberFormat="1" applyFont="1" applyBorder="1" applyAlignment="1">
      <alignment horizontal="right" vertical="center"/>
    </xf>
    <xf numFmtId="0" fontId="14" fillId="61" borderId="2" xfId="2" applyFont="1"/>
    <xf numFmtId="3" fontId="18" fillId="61" borderId="34" xfId="2" applyNumberFormat="1" applyFont="1" applyBorder="1" applyAlignment="1">
      <alignment horizontal="right" vertical="center"/>
    </xf>
    <xf numFmtId="0" fontId="19" fillId="61" borderId="42" xfId="2" applyFont="1" applyBorder="1" applyAlignment="1">
      <alignment horizontal="center" vertical="center"/>
    </xf>
    <xf numFmtId="0" fontId="19" fillId="61" borderId="43" xfId="2" applyFont="1" applyBorder="1" applyAlignment="1">
      <alignment horizontal="center" vertical="center"/>
    </xf>
    <xf numFmtId="0" fontId="19" fillId="61" borderId="43" xfId="2" applyFont="1" applyBorder="1" applyAlignment="1">
      <alignment horizontal="center" vertical="center"/>
    </xf>
    <xf numFmtId="0" fontId="19" fillId="61" borderId="43" xfId="2" applyFont="1" applyBorder="1" applyAlignment="1">
      <alignment horizontal="center" vertical="center" wrapText="1"/>
    </xf>
    <xf numFmtId="0" fontId="19" fillId="61" borderId="44" xfId="2" applyFont="1" applyBorder="1" applyAlignment="1">
      <alignment horizontal="center" vertical="center" wrapText="1"/>
    </xf>
    <xf numFmtId="0" fontId="22" fillId="61" borderId="2" xfId="2" applyFont="1"/>
    <xf numFmtId="0" fontId="23" fillId="61" borderId="2" xfId="2" applyFont="1"/>
    <xf numFmtId="0" fontId="23" fillId="61" borderId="2" xfId="2" applyFont="1" applyAlignment="1" applyProtection="1">
      <alignment wrapText="1"/>
      <protection locked="0"/>
    </xf>
    <xf numFmtId="0" fontId="24" fillId="61" borderId="2" xfId="2" applyFont="1" applyAlignment="1">
      <alignment horizontal="left" vertical="center"/>
    </xf>
    <xf numFmtId="0" fontId="24" fillId="61" borderId="45" xfId="2" applyFont="1" applyBorder="1" applyAlignment="1">
      <alignment horizontal="left" vertical="center"/>
    </xf>
    <xf numFmtId="0" fontId="24" fillId="61" borderId="9" xfId="2" applyFont="1" applyBorder="1" applyAlignment="1">
      <alignment horizontal="left" vertical="center"/>
    </xf>
    <xf numFmtId="0" fontId="24" fillId="61" borderId="46" xfId="2" applyFont="1" applyBorder="1" applyAlignment="1">
      <alignment horizontal="left" vertical="center"/>
    </xf>
    <xf numFmtId="0" fontId="24" fillId="61" borderId="47" xfId="2" applyFont="1" applyBorder="1" applyAlignment="1">
      <alignment horizontal="left" vertical="center"/>
    </xf>
    <xf numFmtId="0" fontId="25" fillId="61" borderId="48" xfId="2" applyFont="1" applyBorder="1" applyAlignment="1">
      <alignment horizontal="center" vertical="center"/>
    </xf>
    <xf numFmtId="0" fontId="25" fillId="61" borderId="49" xfId="2" applyFont="1" applyBorder="1" applyAlignment="1">
      <alignment horizontal="center" vertical="center"/>
    </xf>
    <xf numFmtId="0" fontId="25" fillId="61" borderId="50" xfId="2" applyFont="1" applyBorder="1" applyAlignment="1">
      <alignment horizontal="center" vertical="center"/>
    </xf>
    <xf numFmtId="0" fontId="25" fillId="61" borderId="51" xfId="2" applyFont="1" applyBorder="1" applyAlignment="1">
      <alignment horizontal="center" vertical="center"/>
    </xf>
    <xf numFmtId="0" fontId="25" fillId="61" borderId="52" xfId="2" applyFont="1" applyBorder="1" applyAlignment="1">
      <alignment horizontal="center" vertical="center"/>
    </xf>
    <xf numFmtId="0" fontId="25" fillId="61" borderId="53" xfId="2" applyFont="1" applyBorder="1" applyAlignment="1">
      <alignment horizontal="center" vertical="center"/>
    </xf>
    <xf numFmtId="0" fontId="25" fillId="61" borderId="54" xfId="2" applyFont="1" applyBorder="1" applyAlignment="1">
      <alignment horizontal="center" vertical="center"/>
    </xf>
    <xf numFmtId="0" fontId="25" fillId="61" borderId="55" xfId="2" applyFont="1" applyBorder="1" applyAlignment="1">
      <alignment horizontal="center" vertical="center"/>
    </xf>
    <xf numFmtId="0" fontId="25" fillId="61" borderId="56" xfId="2" applyFont="1" applyBorder="1" applyAlignment="1">
      <alignment horizontal="center" vertical="center"/>
    </xf>
    <xf numFmtId="0" fontId="26" fillId="61" borderId="2" xfId="2" applyFont="1" applyAlignment="1">
      <alignment horizontal="left" vertical="top"/>
    </xf>
    <xf numFmtId="0" fontId="27" fillId="61" borderId="57" xfId="2" applyFont="1" applyBorder="1" applyAlignment="1">
      <alignment horizontal="left" vertical="top"/>
    </xf>
    <xf numFmtId="164" fontId="28" fillId="54" borderId="7" xfId="2" applyNumberFormat="1" applyFont="1" applyFill="1" applyBorder="1" applyAlignment="1">
      <alignment horizontal="right" vertical="center"/>
    </xf>
    <xf numFmtId="3" fontId="28" fillId="54" borderId="34" xfId="2" applyNumberFormat="1" applyFont="1" applyFill="1" applyBorder="1" applyAlignment="1">
      <alignment horizontal="right" vertical="center"/>
    </xf>
    <xf numFmtId="4" fontId="28" fillId="54" borderId="34" xfId="2" applyNumberFormat="1" applyFont="1" applyFill="1" applyBorder="1" applyAlignment="1">
      <alignment horizontal="right" vertical="center"/>
    </xf>
    <xf numFmtId="0" fontId="28" fillId="54" borderId="34" xfId="2" applyFont="1" applyFill="1" applyBorder="1" applyAlignment="1">
      <alignment horizontal="left" vertical="center" wrapText="1"/>
    </xf>
    <xf numFmtId="0" fontId="27" fillId="54" borderId="33" xfId="2" applyFont="1" applyFill="1" applyBorder="1" applyAlignment="1">
      <alignment horizontal="center" vertical="center"/>
    </xf>
    <xf numFmtId="164" fontId="27" fillId="54" borderId="7" xfId="2" applyNumberFormat="1" applyFont="1" applyFill="1" applyBorder="1" applyAlignment="1">
      <alignment horizontal="right" vertical="center"/>
    </xf>
    <xf numFmtId="3" fontId="27" fillId="54" borderId="34" xfId="2" applyNumberFormat="1" applyFont="1" applyFill="1" applyBorder="1" applyAlignment="1">
      <alignment horizontal="right" vertical="center"/>
    </xf>
    <xf numFmtId="4" fontId="27" fillId="54" borderId="34" xfId="2" applyNumberFormat="1" applyFont="1" applyFill="1" applyBorder="1" applyAlignment="1">
      <alignment horizontal="right" vertical="center"/>
    </xf>
    <xf numFmtId="0" fontId="27" fillId="54" borderId="34" xfId="2" applyFont="1" applyFill="1" applyBorder="1" applyAlignment="1">
      <alignment horizontal="left" vertical="center" wrapText="1"/>
    </xf>
    <xf numFmtId="4" fontId="27" fillId="54" borderId="58" xfId="2" applyNumberFormat="1" applyFont="1" applyFill="1" applyBorder="1" applyAlignment="1">
      <alignment horizontal="right" vertical="center"/>
    </xf>
    <xf numFmtId="0" fontId="27" fillId="54" borderId="59" xfId="2" applyFont="1" applyFill="1" applyBorder="1" applyAlignment="1">
      <alignment horizontal="left" vertical="center" wrapText="1"/>
    </xf>
    <xf numFmtId="0" fontId="27" fillId="54" borderId="59" xfId="2" applyFont="1" applyFill="1" applyBorder="1" applyAlignment="1">
      <alignment horizontal="center" vertical="center"/>
    </xf>
    <xf numFmtId="4" fontId="28" fillId="54" borderId="58" xfId="2" applyNumberFormat="1" applyFont="1" applyFill="1" applyBorder="1" applyAlignment="1">
      <alignment horizontal="right" vertical="center"/>
    </xf>
    <xf numFmtId="0" fontId="28" fillId="61" borderId="59" xfId="2" applyFont="1" applyBorder="1"/>
    <xf numFmtId="0" fontId="27" fillId="61" borderId="59" xfId="2" applyFont="1" applyBorder="1"/>
    <xf numFmtId="0" fontId="27" fillId="54" borderId="60" xfId="2" applyFont="1" applyFill="1" applyBorder="1" applyAlignment="1">
      <alignment horizontal="left" vertical="center" wrapText="1"/>
    </xf>
    <xf numFmtId="0" fontId="27" fillId="54" borderId="61" xfId="2" applyFont="1" applyFill="1" applyBorder="1" applyAlignment="1">
      <alignment horizontal="center" vertical="center"/>
    </xf>
    <xf numFmtId="164" fontId="27" fillId="61" borderId="21" xfId="2" applyNumberFormat="1" applyFont="1" applyBorder="1" applyAlignment="1">
      <alignment horizontal="center" vertical="center"/>
    </xf>
    <xf numFmtId="0" fontId="27" fillId="61" borderId="18" xfId="2" applyFont="1" applyBorder="1" applyAlignment="1">
      <alignment horizontal="center" vertical="center"/>
    </xf>
    <xf numFmtId="0" fontId="27" fillId="61" borderId="19" xfId="2" applyFont="1" applyBorder="1" applyAlignment="1">
      <alignment horizontal="center" vertical="center"/>
    </xf>
    <xf numFmtId="0" fontId="27" fillId="61" borderId="24" xfId="2" applyFont="1" applyBorder="1" applyAlignment="1">
      <alignment horizontal="center" vertical="center"/>
    </xf>
    <xf numFmtId="4" fontId="27" fillId="61" borderId="19" xfId="2" applyNumberFormat="1" applyFont="1" applyBorder="1" applyAlignment="1">
      <alignment horizontal="center" vertical="center"/>
    </xf>
    <xf numFmtId="0" fontId="27" fillId="61" borderId="23" xfId="2" applyFont="1" applyBorder="1" applyAlignment="1">
      <alignment horizontal="center" vertical="center"/>
    </xf>
    <xf numFmtId="0" fontId="27" fillId="61" borderId="22" xfId="2" applyFont="1" applyBorder="1" applyAlignment="1">
      <alignment horizontal="center" vertical="center"/>
    </xf>
    <xf numFmtId="164" fontId="27" fillId="61" borderId="32" xfId="2" applyNumberFormat="1" applyFont="1" applyBorder="1" applyAlignment="1">
      <alignment horizontal="center" vertical="center"/>
    </xf>
    <xf numFmtId="0" fontId="27" fillId="61" borderId="29" xfId="2" applyFont="1" applyBorder="1" applyAlignment="1">
      <alignment horizontal="center" vertical="center"/>
    </xf>
    <xf numFmtId="0" fontId="27" fillId="61" borderId="30" xfId="2" applyFont="1" applyBorder="1" applyAlignment="1">
      <alignment horizontal="center" vertical="center"/>
    </xf>
    <xf numFmtId="0" fontId="27" fillId="61" borderId="31" xfId="2" applyFont="1" applyBorder="1" applyAlignment="1">
      <alignment horizontal="center" vertical="center"/>
    </xf>
    <xf numFmtId="4" fontId="27" fillId="61" borderId="30" xfId="2" applyNumberFormat="1" applyFont="1" applyBorder="1" applyAlignment="1">
      <alignment horizontal="center" vertical="center"/>
    </xf>
    <xf numFmtId="0" fontId="27" fillId="61" borderId="28" xfId="2" applyFont="1" applyBorder="1" applyAlignment="1">
      <alignment horizontal="center" vertical="center"/>
    </xf>
    <xf numFmtId="164" fontId="29" fillId="54" borderId="7" xfId="2" applyNumberFormat="1" applyFont="1" applyFill="1" applyBorder="1" applyAlignment="1">
      <alignment horizontal="right" vertical="center"/>
    </xf>
    <xf numFmtId="3" fontId="30" fillId="54" borderId="34" xfId="2" applyNumberFormat="1" applyFont="1" applyFill="1" applyBorder="1" applyAlignment="1">
      <alignment horizontal="right" vertical="center"/>
    </xf>
    <xf numFmtId="4" fontId="30" fillId="54" borderId="34" xfId="2" applyNumberFormat="1" applyFont="1" applyFill="1" applyBorder="1" applyAlignment="1">
      <alignment horizontal="right" vertical="center"/>
    </xf>
    <xf numFmtId="0" fontId="30" fillId="54" borderId="34" xfId="2" applyFont="1" applyFill="1" applyBorder="1" applyAlignment="1">
      <alignment horizontal="left" vertical="center"/>
    </xf>
    <xf numFmtId="3" fontId="29" fillId="54" borderId="34" xfId="2" applyNumberFormat="1" applyFont="1" applyFill="1" applyBorder="1" applyAlignment="1">
      <alignment horizontal="right" vertical="center"/>
    </xf>
    <xf numFmtId="4" fontId="29" fillId="54" borderId="34" xfId="2" applyNumberFormat="1" applyFont="1" applyFill="1" applyBorder="1" applyAlignment="1">
      <alignment horizontal="right" vertical="center"/>
    </xf>
    <xf numFmtId="0" fontId="29" fillId="54" borderId="34" xfId="2" applyFont="1" applyFill="1" applyBorder="1" applyAlignment="1">
      <alignment horizontal="left" vertical="center"/>
    </xf>
    <xf numFmtId="164" fontId="29" fillId="54" borderId="34" xfId="2" applyNumberFormat="1" applyFont="1" applyFill="1" applyBorder="1" applyAlignment="1">
      <alignment horizontal="right" vertical="center"/>
    </xf>
    <xf numFmtId="0" fontId="28" fillId="61" borderId="21" xfId="2" applyFont="1" applyBorder="1" applyAlignment="1">
      <alignment horizontal="center" vertical="center"/>
    </xf>
    <xf numFmtId="0" fontId="28" fillId="61" borderId="18" xfId="2" applyFont="1" applyBorder="1" applyAlignment="1">
      <alignment horizontal="center" vertical="center"/>
    </xf>
    <xf numFmtId="0" fontId="28" fillId="61" borderId="19" xfId="2" applyFont="1" applyBorder="1" applyAlignment="1">
      <alignment horizontal="center" vertical="center"/>
    </xf>
    <xf numFmtId="0" fontId="28" fillId="61" borderId="24" xfId="2" applyFont="1" applyBorder="1" applyAlignment="1">
      <alignment horizontal="center" vertical="center"/>
    </xf>
    <xf numFmtId="0" fontId="28" fillId="61" borderId="20" xfId="2" applyFont="1" applyBorder="1" applyAlignment="1">
      <alignment horizontal="center" vertical="center"/>
    </xf>
    <xf numFmtId="0" fontId="28" fillId="61" borderId="17" xfId="2" applyFont="1" applyBorder="1" applyAlignment="1">
      <alignment horizontal="center" vertical="center"/>
    </xf>
    <xf numFmtId="0" fontId="28" fillId="59" borderId="16" xfId="2" applyFont="1" applyFill="1" applyBorder="1" applyAlignment="1">
      <alignment horizontal="center" vertical="center"/>
    </xf>
    <xf numFmtId="0" fontId="28" fillId="59" borderId="15" xfId="2" applyFont="1" applyFill="1" applyBorder="1" applyAlignment="1">
      <alignment horizontal="center" vertical="center"/>
    </xf>
    <xf numFmtId="0" fontId="28" fillId="59" borderId="6" xfId="2" applyFont="1" applyFill="1" applyBorder="1" applyAlignment="1">
      <alignment horizontal="center" vertical="center"/>
    </xf>
    <xf numFmtId="0" fontId="28" fillId="59" borderId="7" xfId="2" applyFont="1" applyFill="1" applyBorder="1" applyAlignment="1">
      <alignment horizontal="center" vertical="center" wrapText="1"/>
    </xf>
    <xf numFmtId="0" fontId="28" fillId="59" borderId="9" xfId="2" applyFont="1" applyFill="1" applyBorder="1" applyAlignment="1">
      <alignment horizontal="center" vertical="center" wrapText="1"/>
    </xf>
    <xf numFmtId="0" fontId="28" fillId="59" borderId="13" xfId="2" applyFont="1" applyFill="1" applyBorder="1" applyAlignment="1">
      <alignment horizontal="center" vertical="center" wrapText="1"/>
    </xf>
    <xf numFmtId="0" fontId="28" fillId="59" borderId="12" xfId="2" applyFont="1" applyFill="1" applyBorder="1" applyAlignment="1">
      <alignment horizontal="center" vertical="center" wrapText="1"/>
    </xf>
    <xf numFmtId="0" fontId="28" fillId="59" borderId="14" xfId="2" applyFont="1" applyFill="1" applyBorder="1" applyAlignment="1">
      <alignment horizontal="center" vertical="center" wrapText="1"/>
    </xf>
    <xf numFmtId="0" fontId="28" fillId="59" borderId="11" xfId="2" applyFont="1" applyFill="1" applyBorder="1" applyAlignment="1">
      <alignment horizontal="center" vertical="center" wrapText="1"/>
    </xf>
    <xf numFmtId="0" fontId="28" fillId="59" borderId="10" xfId="2" applyFont="1" applyFill="1" applyBorder="1" applyAlignment="1">
      <alignment horizontal="center" vertical="center" wrapText="1"/>
    </xf>
    <xf numFmtId="0" fontId="28" fillId="59" borderId="8" xfId="2" applyFont="1" applyFill="1" applyBorder="1" applyAlignment="1">
      <alignment horizontal="center" vertical="center"/>
    </xf>
    <xf numFmtId="0" fontId="28" fillId="59" borderId="8" xfId="2" applyFont="1" applyFill="1" applyBorder="1" applyAlignment="1">
      <alignment horizontal="center" vertical="center"/>
    </xf>
    <xf numFmtId="165" fontId="28" fillId="59" borderId="62" xfId="2" applyNumberFormat="1" applyFont="1" applyFill="1" applyBorder="1" applyAlignment="1">
      <alignment horizontal="left" vertical="center"/>
    </xf>
    <xf numFmtId="0" fontId="28" fillId="59" borderId="63" xfId="2" applyFont="1" applyFill="1" applyBorder="1" applyAlignment="1">
      <alignment horizontal="right" vertical="center"/>
    </xf>
    <xf numFmtId="0" fontId="28" fillId="59" borderId="7" xfId="2" applyFont="1" applyFill="1" applyBorder="1" applyAlignment="1">
      <alignment horizontal="center" vertical="center"/>
    </xf>
    <xf numFmtId="0" fontId="28" fillId="59" borderId="64" xfId="2" applyFont="1" applyFill="1" applyBorder="1" applyAlignment="1">
      <alignment horizontal="center" vertical="center"/>
    </xf>
    <xf numFmtId="0" fontId="28" fillId="59" borderId="65" xfId="2" applyFont="1" applyFill="1" applyBorder="1" applyAlignment="1">
      <alignment horizontal="left" vertical="center"/>
    </xf>
    <xf numFmtId="0" fontId="28" fillId="59" borderId="65" xfId="2" applyFont="1" applyFill="1" applyBorder="1" applyAlignment="1">
      <alignment horizontal="center" vertical="center"/>
    </xf>
    <xf numFmtId="0" fontId="28" fillId="59" borderId="66" xfId="2" applyFont="1" applyFill="1" applyBorder="1" applyAlignment="1">
      <alignment horizontal="left" vertical="center"/>
    </xf>
    <xf numFmtId="0" fontId="28" fillId="59" borderId="5" xfId="2" applyFont="1" applyFill="1" applyBorder="1" applyAlignment="1">
      <alignment horizontal="center" vertical="center"/>
    </xf>
    <xf numFmtId="0" fontId="28" fillId="59" borderId="4" xfId="2" applyFont="1" applyFill="1" applyBorder="1" applyAlignment="1">
      <alignment horizontal="left" vertical="center"/>
    </xf>
    <xf numFmtId="0" fontId="28" fillId="59" borderId="4" xfId="2" applyFont="1" applyFill="1" applyBorder="1" applyAlignment="1">
      <alignment horizontal="center" vertical="center"/>
    </xf>
    <xf numFmtId="0" fontId="28" fillId="59" borderId="3" xfId="2" applyFont="1" applyFill="1" applyBorder="1" applyAlignment="1">
      <alignment horizontal="left" vertical="center"/>
    </xf>
    <xf numFmtId="0" fontId="28" fillId="61" borderId="2" xfId="2" applyFont="1" applyAlignment="1">
      <alignment horizontal="left" vertical="center"/>
    </xf>
    <xf numFmtId="0" fontId="28" fillId="61" borderId="2" xfId="2" applyFont="1" applyAlignment="1">
      <alignment horizontal="center" vertical="top"/>
    </xf>
    <xf numFmtId="0" fontId="31" fillId="61" borderId="2" xfId="2" applyFont="1" applyAlignment="1" applyProtection="1">
      <alignment wrapText="1"/>
      <protection locked="0"/>
    </xf>
    <xf numFmtId="0" fontId="32" fillId="61" borderId="2" xfId="2" applyFont="1" applyAlignment="1">
      <alignment horizontal="left" vertical="top"/>
    </xf>
    <xf numFmtId="0" fontId="33" fillId="61" borderId="9" xfId="2" applyFont="1" applyBorder="1" applyAlignment="1">
      <alignment horizontal="left" vertical="center"/>
    </xf>
    <xf numFmtId="0" fontId="33" fillId="61" borderId="9" xfId="2" applyFont="1" applyBorder="1" applyAlignment="1">
      <alignment horizontal="left" vertical="center"/>
    </xf>
    <xf numFmtId="0" fontId="34" fillId="61" borderId="9" xfId="2" applyFont="1" applyBorder="1" applyAlignment="1">
      <alignment horizontal="center" vertical="center" wrapText="1"/>
    </xf>
    <xf numFmtId="164" fontId="35" fillId="61" borderId="34" xfId="2" applyNumberFormat="1" applyFont="1" applyBorder="1" applyAlignment="1">
      <alignment horizontal="right" vertical="center"/>
    </xf>
    <xf numFmtId="0" fontId="32" fillId="61" borderId="34" xfId="2" applyFont="1" applyBorder="1" applyAlignment="1">
      <alignment horizontal="left" vertical="center"/>
    </xf>
    <xf numFmtId="0" fontId="32" fillId="61" borderId="34" xfId="2" applyFont="1" applyBorder="1" applyAlignment="1">
      <alignment horizontal="center" vertical="center"/>
    </xf>
    <xf numFmtId="0" fontId="32" fillId="61" borderId="34" xfId="2" applyFont="1" applyBorder="1" applyAlignment="1">
      <alignment horizontal="left" vertical="center" wrapText="1"/>
    </xf>
    <xf numFmtId="0" fontId="32" fillId="61" borderId="34" xfId="2" applyFont="1" applyBorder="1" applyAlignment="1">
      <alignment horizontal="center" vertical="center"/>
    </xf>
    <xf numFmtId="0" fontId="32" fillId="61" borderId="33" xfId="2" applyFont="1" applyBorder="1" applyAlignment="1">
      <alignment horizontal="center" vertical="center"/>
    </xf>
    <xf numFmtId="3" fontId="32" fillId="61" borderId="7" xfId="2" applyNumberFormat="1" applyFont="1" applyBorder="1" applyAlignment="1">
      <alignment horizontal="right" vertical="center"/>
    </xf>
    <xf numFmtId="3" fontId="32" fillId="61" borderId="34" xfId="2" applyNumberFormat="1" applyFont="1" applyBorder="1" applyAlignment="1">
      <alignment horizontal="right" vertical="center"/>
    </xf>
    <xf numFmtId="3" fontId="32" fillId="61" borderId="34" xfId="2" applyNumberFormat="1" applyFont="1" applyBorder="1" applyAlignment="1">
      <alignment horizontal="right" vertical="center"/>
    </xf>
    <xf numFmtId="3" fontId="35" fillId="61" borderId="7" xfId="2" applyNumberFormat="1" applyFont="1" applyBorder="1" applyAlignment="1">
      <alignment horizontal="right" vertical="center"/>
    </xf>
    <xf numFmtId="3" fontId="35" fillId="61" borderId="34" xfId="2" applyNumberFormat="1" applyFont="1" applyBorder="1" applyAlignment="1">
      <alignment horizontal="right" vertical="center"/>
    </xf>
    <xf numFmtId="3" fontId="35" fillId="61" borderId="34" xfId="2" applyNumberFormat="1" applyFont="1" applyBorder="1" applyAlignment="1">
      <alignment horizontal="right" vertical="center"/>
    </xf>
    <xf numFmtId="0" fontId="35" fillId="61" borderId="34" xfId="2" applyFont="1" applyBorder="1" applyAlignment="1">
      <alignment horizontal="left" vertical="center"/>
    </xf>
    <xf numFmtId="0" fontId="36" fillId="61" borderId="38" xfId="2" applyFont="1" applyBorder="1" applyAlignment="1">
      <alignment horizontal="center" vertical="center" wrapText="1"/>
    </xf>
    <xf numFmtId="0" fontId="37" fillId="61" borderId="9" xfId="2" applyFont="1" applyBorder="1" applyAlignment="1">
      <alignment horizontal="center" vertical="center" wrapText="1"/>
    </xf>
    <xf numFmtId="0" fontId="37" fillId="61" borderId="9" xfId="2" applyFont="1" applyBorder="1" applyAlignment="1">
      <alignment horizontal="center" vertical="center" wrapText="1"/>
    </xf>
    <xf numFmtId="0" fontId="36" fillId="61" borderId="39" xfId="2" applyFont="1" applyBorder="1" applyAlignment="1">
      <alignment horizontal="center" vertical="center" wrapText="1"/>
    </xf>
    <xf numFmtId="0" fontId="36" fillId="61" borderId="9" xfId="2" applyFont="1" applyBorder="1" applyAlignment="1">
      <alignment horizontal="center" vertical="center" wrapText="1"/>
    </xf>
    <xf numFmtId="0" fontId="36" fillId="61" borderId="39" xfId="2" applyFont="1" applyBorder="1" applyAlignment="1">
      <alignment horizontal="center" vertical="center"/>
    </xf>
    <xf numFmtId="0" fontId="36" fillId="61" borderId="40" xfId="2" applyFont="1" applyBorder="1" applyAlignment="1">
      <alignment horizontal="center" vertical="center" wrapText="1"/>
    </xf>
    <xf numFmtId="0" fontId="36" fillId="61" borderId="38" xfId="2" applyFont="1" applyBorder="1" applyAlignment="1">
      <alignment horizontal="center" vertical="center"/>
    </xf>
    <xf numFmtId="0" fontId="36" fillId="61" borderId="9" xfId="2" applyFont="1" applyBorder="1" applyAlignment="1">
      <alignment horizontal="center" vertical="center"/>
    </xf>
    <xf numFmtId="0" fontId="36" fillId="61" borderId="9" xfId="2" applyFont="1" applyBorder="1" applyAlignment="1">
      <alignment horizontal="center" vertical="center"/>
    </xf>
    <xf numFmtId="0" fontId="37" fillId="61" borderId="2" xfId="2" applyFont="1" applyAlignment="1">
      <alignment horizontal="left" vertical="top"/>
    </xf>
    <xf numFmtId="0" fontId="36" fillId="61" borderId="41" xfId="2" applyFont="1" applyBorder="1" applyAlignment="1">
      <alignment horizontal="center" vertical="center"/>
    </xf>
    <xf numFmtId="0" fontId="36" fillId="61" borderId="2" xfId="2" applyFont="1" applyAlignment="1">
      <alignment horizontal="left" vertical="center"/>
    </xf>
    <xf numFmtId="0" fontId="38" fillId="61" borderId="2" xfId="2" applyFont="1" applyAlignment="1" applyProtection="1">
      <alignment wrapText="1"/>
      <protection locked="0"/>
    </xf>
    <xf numFmtId="0" fontId="39" fillId="61" borderId="2" xfId="2" applyFont="1" applyAlignment="1">
      <alignment horizontal="center" vertical="top"/>
    </xf>
    <xf numFmtId="0" fontId="40" fillId="61" borderId="2" xfId="2" applyFont="1" applyAlignment="1">
      <alignment horizontal="left" vertical="top"/>
    </xf>
    <xf numFmtId="0" fontId="22" fillId="61" borderId="2" xfId="2" applyFont="1" applyAlignment="1" applyProtection="1">
      <alignment wrapText="1"/>
      <protection locked="0"/>
    </xf>
    <xf numFmtId="0" fontId="7" fillId="61" borderId="9" xfId="2" applyFont="1" applyBorder="1" applyAlignment="1">
      <alignment horizontal="left" vertical="center"/>
    </xf>
    <xf numFmtId="0" fontId="7" fillId="61" borderId="9" xfId="2" applyFont="1" applyBorder="1" applyAlignment="1">
      <alignment horizontal="left" vertical="center"/>
    </xf>
    <xf numFmtId="0" fontId="6" fillId="61" borderId="9" xfId="2" applyFont="1" applyBorder="1" applyAlignment="1">
      <alignment horizontal="center" vertical="center" wrapText="1"/>
    </xf>
    <xf numFmtId="0" fontId="13" fillId="61" borderId="2" xfId="2" applyAlignment="1" applyProtection="1">
      <alignment wrapText="1"/>
      <protection locked="0"/>
    </xf>
    <xf numFmtId="0" fontId="41" fillId="61" borderId="2" xfId="2" applyFont="1" applyAlignment="1">
      <alignment horizontal="left" vertical="top"/>
    </xf>
    <xf numFmtId="0" fontId="41" fillId="61" borderId="57" xfId="2" applyFont="1" applyBorder="1" applyAlignment="1">
      <alignment horizontal="left" vertical="top"/>
    </xf>
    <xf numFmtId="0" fontId="6" fillId="61" borderId="67" xfId="2" applyFont="1" applyBorder="1" applyAlignment="1">
      <alignment horizontal="center" vertical="center"/>
    </xf>
    <xf numFmtId="0" fontId="6" fillId="61" borderId="19" xfId="2" applyFont="1" applyBorder="1" applyAlignment="1">
      <alignment horizontal="center" vertical="center"/>
    </xf>
    <xf numFmtId="0" fontId="6" fillId="61" borderId="18" xfId="2" applyFont="1" applyBorder="1" applyAlignment="1">
      <alignment horizontal="center" vertical="center"/>
    </xf>
    <xf numFmtId="0" fontId="6" fillId="61" borderId="20" xfId="2" applyFont="1" applyBorder="1" applyAlignment="1">
      <alignment horizontal="center" vertical="center"/>
    </xf>
    <xf numFmtId="0" fontId="6" fillId="61" borderId="17" xfId="2" applyFont="1" applyBorder="1" applyAlignment="1">
      <alignment horizontal="center" vertical="center" wrapText="1"/>
    </xf>
    <xf numFmtId="0" fontId="42" fillId="61" borderId="7" xfId="2" applyFont="1" applyBorder="1" applyAlignment="1">
      <alignment horizontal="right" vertical="center" wrapText="1"/>
    </xf>
    <xf numFmtId="0" fontId="42" fillId="61" borderId="34" xfId="2" applyFont="1" applyBorder="1" applyAlignment="1">
      <alignment horizontal="right" vertical="center"/>
    </xf>
    <xf numFmtId="3" fontId="42" fillId="61" borderId="34" xfId="2" applyNumberFormat="1" applyFont="1" applyBorder="1" applyAlignment="1">
      <alignment horizontal="right" vertical="center"/>
    </xf>
    <xf numFmtId="0" fontId="42" fillId="61" borderId="34" xfId="2" applyFont="1" applyBorder="1" applyAlignment="1">
      <alignment horizontal="left" vertical="center"/>
    </xf>
    <xf numFmtId="0" fontId="42" fillId="61" borderId="34" xfId="2" applyFont="1" applyBorder="1" applyAlignment="1">
      <alignment horizontal="left" vertical="center" wrapText="1"/>
    </xf>
    <xf numFmtId="0" fontId="42" fillId="61" borderId="33" xfId="2" applyFont="1" applyBorder="1" applyAlignment="1">
      <alignment horizontal="center" vertical="center"/>
    </xf>
    <xf numFmtId="0" fontId="42" fillId="61" borderId="68" xfId="2" applyFont="1" applyBorder="1" applyAlignment="1">
      <alignment horizontal="right" vertical="center"/>
    </xf>
    <xf numFmtId="3" fontId="43" fillId="61" borderId="7" xfId="2" applyNumberFormat="1" applyFont="1" applyBorder="1" applyAlignment="1">
      <alignment horizontal="right" vertical="center" wrapText="1"/>
    </xf>
    <xf numFmtId="3" fontId="43" fillId="61" borderId="34" xfId="2" applyNumberFormat="1" applyFont="1" applyBorder="1" applyAlignment="1">
      <alignment horizontal="right" vertical="center"/>
    </xf>
    <xf numFmtId="0" fontId="43" fillId="61" borderId="34" xfId="2" applyFont="1" applyBorder="1" applyAlignment="1">
      <alignment horizontal="right" vertical="center"/>
    </xf>
    <xf numFmtId="0" fontId="44" fillId="59" borderId="16" xfId="2" applyFont="1" applyFill="1" applyBorder="1" applyAlignment="1">
      <alignment horizontal="center" vertical="center"/>
    </xf>
    <xf numFmtId="0" fontId="44" fillId="59" borderId="15" xfId="2" applyFont="1" applyFill="1" applyBorder="1" applyAlignment="1">
      <alignment horizontal="center" vertical="center"/>
    </xf>
    <xf numFmtId="0" fontId="44" fillId="59" borderId="6" xfId="2" applyFont="1" applyFill="1" applyBorder="1" applyAlignment="1">
      <alignment horizontal="center" vertical="center"/>
    </xf>
    <xf numFmtId="0" fontId="44" fillId="59" borderId="69" xfId="2" applyFont="1" applyFill="1" applyBorder="1" applyAlignment="1">
      <alignment horizontal="center" vertical="center" wrapText="1"/>
    </xf>
    <xf numFmtId="0" fontId="44" fillId="59" borderId="70" xfId="2" applyFont="1" applyFill="1" applyBorder="1" applyAlignment="1">
      <alignment horizontal="center" vertical="center" wrapText="1"/>
    </xf>
    <xf numFmtId="0" fontId="44" fillId="59" borderId="12" xfId="2" applyFont="1" applyFill="1" applyBorder="1" applyAlignment="1">
      <alignment horizontal="center" vertical="center" wrapText="1"/>
    </xf>
    <xf numFmtId="0" fontId="44" fillId="59" borderId="71" xfId="2" applyFont="1" applyFill="1" applyBorder="1" applyAlignment="1">
      <alignment horizontal="center" vertical="center" wrapText="1"/>
    </xf>
    <xf numFmtId="0" fontId="44" fillId="59" borderId="13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4" fillId="59" borderId="72" xfId="2" applyFont="1" applyFill="1" applyBorder="1" applyAlignment="1">
      <alignment horizontal="center" vertical="center" wrapText="1"/>
    </xf>
    <xf numFmtId="0" fontId="44" fillId="59" borderId="34" xfId="2" applyFont="1" applyFill="1" applyBorder="1" applyAlignment="1">
      <alignment horizontal="center" vertical="center" wrapText="1"/>
    </xf>
    <xf numFmtId="0" fontId="44" fillId="59" borderId="73" xfId="2" applyFont="1" applyFill="1" applyBorder="1" applyAlignment="1">
      <alignment horizontal="center" vertical="center" wrapText="1"/>
    </xf>
    <xf numFmtId="0" fontId="44" fillId="59" borderId="74" xfId="2" applyFont="1" applyFill="1" applyBorder="1" applyAlignment="1">
      <alignment horizontal="center" vertical="center"/>
    </xf>
    <xf numFmtId="0" fontId="44" fillId="59" borderId="8" xfId="2" applyFont="1" applyFill="1" applyBorder="1" applyAlignment="1">
      <alignment horizontal="center" vertical="center"/>
    </xf>
    <xf numFmtId="0" fontId="44" fillId="59" borderId="64" xfId="2" applyFont="1" applyFill="1" applyBorder="1" applyAlignment="1">
      <alignment horizontal="center" vertical="center" wrapText="1"/>
    </xf>
    <xf numFmtId="0" fontId="44" fillId="59" borderId="65" xfId="2" applyFont="1" applyFill="1" applyBorder="1" applyAlignment="1">
      <alignment horizontal="left" vertical="center" wrapText="1"/>
    </xf>
    <xf numFmtId="0" fontId="44" fillId="59" borderId="65" xfId="2" applyFont="1" applyFill="1" applyBorder="1" applyAlignment="1">
      <alignment horizontal="center" vertical="center" wrapText="1"/>
    </xf>
    <xf numFmtId="0" fontId="44" fillId="59" borderId="66" xfId="2" applyFont="1" applyFill="1" applyBorder="1" applyAlignment="1">
      <alignment horizontal="left" vertical="center" wrapText="1"/>
    </xf>
    <xf numFmtId="0" fontId="44" fillId="59" borderId="5" xfId="2" applyFont="1" applyFill="1" applyBorder="1" applyAlignment="1">
      <alignment horizontal="center" vertical="center" wrapText="1"/>
    </xf>
    <xf numFmtId="0" fontId="44" fillId="59" borderId="4" xfId="2" applyFont="1" applyFill="1" applyBorder="1" applyAlignment="1">
      <alignment horizontal="left" vertical="center" wrapText="1"/>
    </xf>
    <xf numFmtId="0" fontId="44" fillId="59" borderId="4" xfId="2" applyFont="1" applyFill="1" applyBorder="1" applyAlignment="1">
      <alignment horizontal="center" vertical="center" wrapText="1"/>
    </xf>
    <xf numFmtId="0" fontId="44" fillId="59" borderId="3" xfId="2" applyFont="1" applyFill="1" applyBorder="1" applyAlignment="1">
      <alignment horizontal="left" vertical="center" wrapText="1"/>
    </xf>
    <xf numFmtId="0" fontId="45" fillId="61" borderId="2" xfId="2" applyFont="1" applyAlignment="1">
      <alignment horizontal="right" vertical="center"/>
    </xf>
    <xf numFmtId="0" fontId="1" fillId="61" borderId="2" xfId="2" applyFont="1" applyAlignment="1">
      <alignment horizontal="left" vertical="top"/>
    </xf>
    <xf numFmtId="0" fontId="45" fillId="61" borderId="2" xfId="2" applyFont="1" applyAlignment="1">
      <alignment horizontal="left" vertical="center"/>
    </xf>
    <xf numFmtId="0" fontId="44" fillId="61" borderId="2" xfId="2" applyFont="1" applyAlignment="1">
      <alignment horizontal="center" vertical="top"/>
    </xf>
    <xf numFmtId="0" fontId="41" fillId="61" borderId="2" xfId="2" applyFont="1" applyAlignment="1">
      <alignment horizontal="left" vertical="top"/>
    </xf>
    <xf numFmtId="0" fontId="24" fillId="61" borderId="9" xfId="2" applyFont="1" applyBorder="1" applyAlignment="1">
      <alignment horizontal="left" vertical="center"/>
    </xf>
    <xf numFmtId="0" fontId="25" fillId="61" borderId="9" xfId="2" applyFont="1" applyBorder="1" applyAlignment="1">
      <alignment horizontal="center" vertical="center" wrapText="1"/>
    </xf>
    <xf numFmtId="0" fontId="25" fillId="61" borderId="48" xfId="2" applyFont="1" applyBorder="1" applyAlignment="1">
      <alignment horizontal="center" vertical="center" wrapText="1"/>
    </xf>
    <xf numFmtId="0" fontId="25" fillId="61" borderId="49" xfId="2" applyFont="1" applyBorder="1" applyAlignment="1">
      <alignment horizontal="center" vertical="center" wrapText="1"/>
    </xf>
    <xf numFmtId="0" fontId="25" fillId="61" borderId="51" xfId="2" applyFont="1" applyBorder="1" applyAlignment="1">
      <alignment horizontal="center" vertical="center" wrapText="1"/>
    </xf>
    <xf numFmtId="0" fontId="25" fillId="61" borderId="52" xfId="2" applyFont="1" applyBorder="1" applyAlignment="1">
      <alignment horizontal="center" vertical="center" wrapText="1"/>
    </xf>
    <xf numFmtId="0" fontId="25" fillId="61" borderId="54" xfId="2" applyFont="1" applyBorder="1" applyAlignment="1">
      <alignment horizontal="center" vertical="center" wrapText="1"/>
    </xf>
    <xf numFmtId="0" fontId="25" fillId="61" borderId="55" xfId="2" applyFont="1" applyBorder="1" applyAlignment="1">
      <alignment horizontal="center" vertical="center" wrapText="1"/>
    </xf>
    <xf numFmtId="0" fontId="26" fillId="61" borderId="2" xfId="2" applyFont="1" applyAlignment="1">
      <alignment horizontal="left" vertical="top"/>
    </xf>
    <xf numFmtId="3" fontId="46" fillId="61" borderId="34" xfId="2" applyNumberFormat="1" applyFont="1" applyBorder="1" applyAlignment="1">
      <alignment horizontal="right" vertical="center"/>
    </xf>
    <xf numFmtId="3" fontId="46" fillId="61" borderId="34" xfId="2" applyNumberFormat="1" applyFont="1" applyBorder="1" applyAlignment="1">
      <alignment horizontal="right" vertical="center"/>
    </xf>
    <xf numFmtId="0" fontId="46" fillId="61" borderId="34" xfId="2" applyFont="1" applyBorder="1" applyAlignment="1">
      <alignment horizontal="left" vertical="center"/>
    </xf>
    <xf numFmtId="0" fontId="46" fillId="61" borderId="34" xfId="2" applyFont="1" applyBorder="1" applyAlignment="1">
      <alignment horizontal="left" vertical="center" wrapText="1"/>
    </xf>
    <xf numFmtId="0" fontId="26" fillId="61" borderId="34" xfId="2" applyFont="1" applyBorder="1" applyAlignment="1">
      <alignment horizontal="center" vertical="center"/>
    </xf>
    <xf numFmtId="0" fontId="26" fillId="61" borderId="34" xfId="2" applyFont="1" applyBorder="1" applyAlignment="1">
      <alignment horizontal="left" vertical="center" wrapText="1"/>
    </xf>
    <xf numFmtId="0" fontId="26" fillId="61" borderId="33" xfId="2" applyFont="1" applyBorder="1" applyAlignment="1">
      <alignment horizontal="center" vertical="center"/>
    </xf>
    <xf numFmtId="3" fontId="46" fillId="61" borderId="7" xfId="2" applyNumberFormat="1" applyFont="1" applyBorder="1" applyAlignment="1">
      <alignment horizontal="right" vertical="center"/>
    </xf>
    <xf numFmtId="164" fontId="46" fillId="61" borderId="34" xfId="2" applyNumberFormat="1" applyFont="1" applyBorder="1" applyAlignment="1">
      <alignment horizontal="right" vertical="center"/>
    </xf>
    <xf numFmtId="3" fontId="26" fillId="61" borderId="7" xfId="2" applyNumberFormat="1" applyFont="1" applyBorder="1" applyAlignment="1">
      <alignment horizontal="right" vertical="center"/>
    </xf>
    <xf numFmtId="3" fontId="26" fillId="61" borderId="34" xfId="2" applyNumberFormat="1" applyFont="1" applyBorder="1" applyAlignment="1">
      <alignment horizontal="right" vertical="center"/>
    </xf>
    <xf numFmtId="164" fontId="26" fillId="61" borderId="34" xfId="2" applyNumberFormat="1" applyFont="1" applyBorder="1" applyAlignment="1">
      <alignment horizontal="right" vertical="center"/>
    </xf>
    <xf numFmtId="0" fontId="26" fillId="61" borderId="34" xfId="2" applyFont="1" applyBorder="1" applyAlignment="1">
      <alignment horizontal="left" vertical="center"/>
    </xf>
    <xf numFmtId="3" fontId="26" fillId="61" borderId="34" xfId="2" applyNumberFormat="1" applyFont="1" applyBorder="1" applyAlignment="1">
      <alignment horizontal="right" vertical="center"/>
    </xf>
    <xf numFmtId="0" fontId="26" fillId="61" borderId="34" xfId="2" applyFont="1" applyBorder="1" applyAlignment="1">
      <alignment horizontal="left" vertical="center" wrapText="1"/>
    </xf>
    <xf numFmtId="0" fontId="46" fillId="61" borderId="34" xfId="2" applyFont="1" applyBorder="1" applyAlignment="1">
      <alignment horizontal="center" vertical="center"/>
    </xf>
    <xf numFmtId="0" fontId="46" fillId="61" borderId="34" xfId="2" applyFont="1" applyBorder="1" applyAlignment="1">
      <alignment horizontal="left" vertical="center" wrapText="1"/>
    </xf>
    <xf numFmtId="0" fontId="46" fillId="61" borderId="33" xfId="2" applyFont="1" applyBorder="1" applyAlignment="1">
      <alignment horizontal="center" vertical="center"/>
    </xf>
    <xf numFmtId="0" fontId="47" fillId="61" borderId="38" xfId="2" applyFont="1" applyBorder="1" applyAlignment="1">
      <alignment horizontal="center" vertical="center" wrapText="1"/>
    </xf>
    <xf numFmtId="0" fontId="47" fillId="61" borderId="9" xfId="2" applyFont="1" applyBorder="1" applyAlignment="1">
      <alignment horizontal="center" vertical="center" wrapText="1"/>
    </xf>
    <xf numFmtId="0" fontId="47" fillId="61" borderId="9" xfId="2" applyFont="1" applyBorder="1" applyAlignment="1">
      <alignment horizontal="center" vertical="center" wrapText="1"/>
    </xf>
    <xf numFmtId="0" fontId="48" fillId="61" borderId="9" xfId="2" applyFont="1" applyBorder="1" applyAlignment="1">
      <alignment horizontal="center" vertical="center" wrapText="1"/>
    </xf>
    <xf numFmtId="0" fontId="48" fillId="61" borderId="39" xfId="2" applyFont="1" applyBorder="1" applyAlignment="1">
      <alignment horizontal="center" vertical="center" wrapText="1"/>
    </xf>
    <xf numFmtId="0" fontId="48" fillId="61" borderId="39" xfId="2" applyFont="1" applyBorder="1" applyAlignment="1">
      <alignment horizontal="center" vertical="center"/>
    </xf>
    <xf numFmtId="0" fontId="48" fillId="61" borderId="40" xfId="2" applyFont="1" applyBorder="1" applyAlignment="1">
      <alignment horizontal="center" vertical="center" wrapText="1"/>
    </xf>
    <xf numFmtId="0" fontId="48" fillId="61" borderId="38" xfId="2" applyFont="1" applyBorder="1" applyAlignment="1">
      <alignment horizontal="center" vertical="center"/>
    </xf>
    <xf numFmtId="0" fontId="48" fillId="61" borderId="9" xfId="2" applyFont="1" applyBorder="1" applyAlignment="1">
      <alignment horizontal="center" vertical="center"/>
    </xf>
    <xf numFmtId="0" fontId="48" fillId="61" borderId="9" xfId="2" applyFont="1" applyBorder="1" applyAlignment="1">
      <alignment horizontal="center" vertical="center"/>
    </xf>
    <xf numFmtId="0" fontId="48" fillId="61" borderId="41" xfId="2" applyFont="1" applyBorder="1" applyAlignment="1">
      <alignment horizontal="center" vertical="center"/>
    </xf>
    <xf numFmtId="0" fontId="47" fillId="61" borderId="2" xfId="2" applyFont="1" applyAlignment="1">
      <alignment horizontal="left" vertical="top"/>
    </xf>
    <xf numFmtId="0" fontId="48" fillId="61" borderId="2" xfId="2" applyFont="1" applyAlignment="1">
      <alignment horizontal="left" vertical="center"/>
    </xf>
    <xf numFmtId="0" fontId="46" fillId="61" borderId="2" xfId="2" applyFont="1" applyAlignment="1">
      <alignment horizontal="center" vertical="top"/>
    </xf>
    <xf numFmtId="0" fontId="47" fillId="61" borderId="2" xfId="2" applyFont="1" applyAlignment="1">
      <alignment horizontal="left" vertical="top"/>
    </xf>
    <xf numFmtId="0" fontId="1" fillId="61" borderId="2" xfId="2" applyFont="1" applyAlignment="1">
      <alignment horizontal="left" vertical="top"/>
    </xf>
    <xf numFmtId="0" fontId="16" fillId="61" borderId="9" xfId="2" applyFont="1" applyBorder="1" applyAlignment="1">
      <alignment horizontal="left" vertical="center"/>
    </xf>
    <xf numFmtId="0" fontId="17" fillId="61" borderId="9" xfId="2" applyFont="1" applyBorder="1" applyAlignment="1">
      <alignment horizontal="center" vertical="center" wrapText="1"/>
    </xf>
    <xf numFmtId="3" fontId="49" fillId="62" borderId="75" xfId="2" applyNumberFormat="1" applyFont="1" applyFill="1" applyBorder="1" applyAlignment="1">
      <alignment horizontal="right" vertical="center"/>
    </xf>
    <xf numFmtId="3" fontId="49" fillId="62" borderId="76" xfId="2" applyNumberFormat="1" applyFont="1" applyFill="1" applyBorder="1" applyAlignment="1">
      <alignment horizontal="right" vertical="center"/>
    </xf>
    <xf numFmtId="0" fontId="15" fillId="62" borderId="76" xfId="2" applyFont="1" applyFill="1" applyBorder="1" applyAlignment="1">
      <alignment horizontal="left" vertical="center" wrapText="1"/>
    </xf>
    <xf numFmtId="0" fontId="49" fillId="62" borderId="76" xfId="2" applyFont="1" applyFill="1" applyBorder="1" applyAlignment="1">
      <alignment horizontal="left" vertical="center" wrapText="1"/>
    </xf>
    <xf numFmtId="0" fontId="15" fillId="61" borderId="76" xfId="2" applyFont="1" applyBorder="1" applyAlignment="1">
      <alignment horizontal="center" vertical="center"/>
    </xf>
    <xf numFmtId="0" fontId="15" fillId="61" borderId="76" xfId="2" applyFont="1" applyBorder="1" applyAlignment="1">
      <alignment horizontal="left" vertical="center" wrapText="1"/>
    </xf>
    <xf numFmtId="0" fontId="15" fillId="61" borderId="77" xfId="2" applyFont="1" applyBorder="1" applyAlignment="1">
      <alignment horizontal="center" vertical="center"/>
    </xf>
    <xf numFmtId="3" fontId="15" fillId="54" borderId="75" xfId="2" applyNumberFormat="1" applyFont="1" applyFill="1" applyBorder="1" applyAlignment="1">
      <alignment horizontal="right" vertical="center"/>
    </xf>
    <xf numFmtId="3" fontId="15" fillId="54" borderId="76" xfId="2" applyNumberFormat="1" applyFont="1" applyFill="1" applyBorder="1" applyAlignment="1">
      <alignment horizontal="right" vertical="center"/>
    </xf>
    <xf numFmtId="0" fontId="15" fillId="54" borderId="76" xfId="2" applyFont="1" applyFill="1" applyBorder="1" applyAlignment="1">
      <alignment horizontal="left" vertical="center" wrapText="1"/>
    </xf>
    <xf numFmtId="0" fontId="50" fillId="54" borderId="76" xfId="2" applyFont="1" applyFill="1" applyBorder="1" applyAlignment="1">
      <alignment horizontal="left" vertical="center" wrapText="1"/>
    </xf>
    <xf numFmtId="3" fontId="51" fillId="62" borderId="75" xfId="2" applyNumberFormat="1" applyFont="1" applyFill="1" applyBorder="1" applyAlignment="1">
      <alignment horizontal="right" vertical="center"/>
    </xf>
    <xf numFmtId="3" fontId="51" fillId="62" borderId="76" xfId="2" applyNumberFormat="1" applyFont="1" applyFill="1" applyBorder="1" applyAlignment="1">
      <alignment horizontal="right" vertical="center"/>
    </xf>
    <xf numFmtId="0" fontId="50" fillId="62" borderId="76" xfId="2" applyFont="1" applyFill="1" applyBorder="1" applyAlignment="1">
      <alignment horizontal="left" vertical="center" wrapText="1"/>
    </xf>
    <xf numFmtId="0" fontId="51" fillId="62" borderId="76" xfId="2" applyFont="1" applyFill="1" applyBorder="1" applyAlignment="1">
      <alignment horizontal="left" vertical="center" wrapText="1"/>
    </xf>
    <xf numFmtId="3" fontId="29" fillId="54" borderId="75" xfId="2" applyNumberFormat="1" applyFont="1" applyFill="1" applyBorder="1" applyAlignment="1">
      <alignment horizontal="right" vertical="center"/>
    </xf>
    <xf numFmtId="3" fontId="29" fillId="54" borderId="76" xfId="2" applyNumberFormat="1" applyFont="1" applyFill="1" applyBorder="1" applyAlignment="1">
      <alignment horizontal="right" vertical="center"/>
    </xf>
    <xf numFmtId="0" fontId="29" fillId="54" borderId="76" xfId="2" applyFont="1" applyFill="1" applyBorder="1" applyAlignment="1">
      <alignment horizontal="left" vertical="center" wrapText="1"/>
    </xf>
    <xf numFmtId="0" fontId="52" fillId="54" borderId="76" xfId="2" applyFont="1" applyFill="1" applyBorder="1" applyAlignment="1">
      <alignment horizontal="left" vertical="center" wrapText="1"/>
    </xf>
    <xf numFmtId="0" fontId="19" fillId="61" borderId="78" xfId="2" applyFont="1" applyBorder="1" applyAlignment="1">
      <alignment horizontal="center" vertical="center" wrapText="1"/>
    </xf>
    <xf numFmtId="165" fontId="19" fillId="61" borderId="39" xfId="2" applyNumberFormat="1" applyFont="1" applyBorder="1" applyAlignment="1">
      <alignment horizontal="center" vertical="center" wrapText="1"/>
    </xf>
    <xf numFmtId="0" fontId="19" fillId="61" borderId="39" xfId="2" applyFont="1" applyBorder="1" applyAlignment="1">
      <alignment horizontal="center" vertical="center" wrapText="1"/>
    </xf>
    <xf numFmtId="0" fontId="19" fillId="61" borderId="40" xfId="2" applyFont="1" applyBorder="1" applyAlignment="1">
      <alignment horizontal="center" vertical="center" wrapText="1"/>
    </xf>
    <xf numFmtId="0" fontId="13" fillId="61" borderId="79" xfId="2" applyBorder="1"/>
    <xf numFmtId="0" fontId="53" fillId="61" borderId="59" xfId="2" applyFont="1" applyBorder="1" applyAlignment="1">
      <alignment horizontal="left" vertical="center"/>
    </xf>
    <xf numFmtId="0" fontId="53" fillId="61" borderId="59" xfId="2" applyFont="1" applyBorder="1" applyAlignment="1">
      <alignment horizontal="left" vertical="center"/>
    </xf>
    <xf numFmtId="0" fontId="54" fillId="61" borderId="59" xfId="2" applyFont="1" applyBorder="1" applyAlignment="1">
      <alignment horizontal="center" vertical="center"/>
    </xf>
    <xf numFmtId="0" fontId="55" fillId="54" borderId="2" xfId="2" applyFont="1" applyFill="1" applyAlignment="1">
      <alignment horizontal="left" vertical="center"/>
    </xf>
    <xf numFmtId="0" fontId="56" fillId="61" borderId="80" xfId="2" applyFont="1" applyBorder="1" applyAlignment="1">
      <alignment horizontal="left" vertical="top"/>
    </xf>
    <xf numFmtId="3" fontId="55" fillId="61" borderId="81" xfId="2" applyNumberFormat="1" applyFont="1" applyBorder="1" applyAlignment="1">
      <alignment horizontal="right" vertical="center"/>
    </xf>
    <xf numFmtId="3" fontId="55" fillId="61" borderId="82" xfId="2" applyNumberFormat="1" applyFont="1" applyBorder="1" applyAlignment="1">
      <alignment horizontal="right" vertical="center"/>
    </xf>
    <xf numFmtId="3" fontId="55" fillId="61" borderId="82" xfId="2" applyNumberFormat="1" applyFont="1" applyBorder="1" applyAlignment="1">
      <alignment horizontal="right" vertical="center" wrapText="1"/>
    </xf>
    <xf numFmtId="0" fontId="55" fillId="61" borderId="82" xfId="2" applyFont="1" applyBorder="1" applyAlignment="1">
      <alignment horizontal="left" vertical="center"/>
    </xf>
    <xf numFmtId="0" fontId="55" fillId="61" borderId="82" xfId="2" applyFont="1" applyBorder="1" applyAlignment="1">
      <alignment horizontal="center" vertical="center"/>
    </xf>
    <xf numFmtId="0" fontId="55" fillId="61" borderId="83" xfId="2" applyFont="1" applyBorder="1" applyAlignment="1">
      <alignment horizontal="left" vertical="center" wrapText="1"/>
    </xf>
    <xf numFmtId="0" fontId="57" fillId="61" borderId="84" xfId="2" applyFont="1" applyBorder="1" applyAlignment="1">
      <alignment horizontal="center" vertical="center"/>
    </xf>
    <xf numFmtId="3" fontId="58" fillId="61" borderId="81" xfId="2" applyNumberFormat="1" applyFont="1" applyBorder="1" applyAlignment="1">
      <alignment horizontal="right" vertical="center"/>
    </xf>
    <xf numFmtId="3" fontId="58" fillId="61" borderId="82" xfId="2" applyNumberFormat="1" applyFont="1" applyBorder="1" applyAlignment="1">
      <alignment horizontal="right" vertical="center"/>
    </xf>
    <xf numFmtId="3" fontId="58" fillId="61" borderId="82" xfId="2" applyNumberFormat="1" applyFont="1" applyBorder="1" applyAlignment="1">
      <alignment horizontal="right" vertical="center" wrapText="1"/>
    </xf>
    <xf numFmtId="0" fontId="58" fillId="61" borderId="82" xfId="2" applyFont="1" applyBorder="1" applyAlignment="1">
      <alignment horizontal="left" vertical="center"/>
    </xf>
    <xf numFmtId="3" fontId="59" fillId="61" borderId="82" xfId="2" applyNumberFormat="1" applyFont="1" applyBorder="1" applyAlignment="1">
      <alignment horizontal="right" vertical="center"/>
    </xf>
    <xf numFmtId="3" fontId="59" fillId="61" borderId="82" xfId="2" applyNumberFormat="1" applyFont="1" applyBorder="1" applyAlignment="1">
      <alignment horizontal="right" vertical="center" wrapText="1"/>
    </xf>
    <xf numFmtId="0" fontId="53" fillId="61" borderId="85" xfId="2" applyFont="1" applyBorder="1" applyAlignment="1">
      <alignment horizontal="left" vertical="center"/>
    </xf>
    <xf numFmtId="0" fontId="60" fillId="61" borderId="86" xfId="2" applyFont="1" applyBorder="1" applyAlignment="1">
      <alignment horizontal="center" vertical="center"/>
    </xf>
    <xf numFmtId="0" fontId="60" fillId="61" borderId="87" xfId="2" applyFont="1" applyBorder="1" applyAlignment="1">
      <alignment horizontal="center" vertical="center" wrapText="1"/>
    </xf>
    <xf numFmtId="0" fontId="60" fillId="61" borderId="88" xfId="2" applyFont="1" applyBorder="1" applyAlignment="1">
      <alignment horizontal="left" vertical="center"/>
    </xf>
    <xf numFmtId="0" fontId="54" fillId="61" borderId="89" xfId="2" applyFont="1" applyBorder="1" applyAlignment="1">
      <alignment horizontal="center" vertical="center"/>
    </xf>
    <xf numFmtId="0" fontId="61" fillId="54" borderId="81" xfId="2" applyFont="1" applyFill="1" applyBorder="1" applyAlignment="1">
      <alignment horizontal="right" vertical="center"/>
    </xf>
    <xf numFmtId="0" fontId="61" fillId="54" borderId="82" xfId="2" applyFont="1" applyFill="1" applyBorder="1" applyAlignment="1">
      <alignment horizontal="right" vertical="center"/>
    </xf>
    <xf numFmtId="0" fontId="61" fillId="54" borderId="82" xfId="2" applyFont="1" applyFill="1" applyBorder="1" applyAlignment="1">
      <alignment horizontal="right" vertical="center" wrapText="1"/>
    </xf>
    <xf numFmtId="0" fontId="61" fillId="54" borderId="83" xfId="2" applyFont="1" applyFill="1" applyBorder="1" applyAlignment="1">
      <alignment horizontal="left" vertical="center" wrapText="1"/>
    </xf>
    <xf numFmtId="0" fontId="62" fillId="54" borderId="90" xfId="2" applyFont="1" applyFill="1" applyBorder="1" applyAlignment="1">
      <alignment horizontal="center" vertical="center"/>
    </xf>
    <xf numFmtId="9" fontId="61" fillId="54" borderId="81" xfId="2" applyNumberFormat="1" applyFont="1" applyFill="1" applyBorder="1" applyAlignment="1">
      <alignment horizontal="right" vertical="center"/>
    </xf>
    <xf numFmtId="0" fontId="63" fillId="54" borderId="82" xfId="2" applyFont="1" applyFill="1" applyBorder="1" applyAlignment="1">
      <alignment horizontal="right" vertical="center"/>
    </xf>
    <xf numFmtId="0" fontId="63" fillId="54" borderId="82" xfId="2" applyFont="1" applyFill="1" applyBorder="1" applyAlignment="1">
      <alignment horizontal="right" vertical="center" wrapText="1"/>
    </xf>
    <xf numFmtId="0" fontId="55" fillId="61" borderId="91" xfId="2" applyFont="1" applyBorder="1" applyAlignment="1">
      <alignment horizontal="left" vertical="center" wrapText="1"/>
    </xf>
    <xf numFmtId="0" fontId="64" fillId="61" borderId="87" xfId="2" applyFont="1" applyBorder="1" applyAlignment="1">
      <alignment horizontal="center" vertical="center" wrapText="1"/>
    </xf>
    <xf numFmtId="0" fontId="60" fillId="61" borderId="89" xfId="2" applyFont="1" applyBorder="1" applyAlignment="1">
      <alignment horizontal="center" vertical="center"/>
    </xf>
    <xf numFmtId="0" fontId="61" fillId="54" borderId="92" xfId="2" applyFont="1" applyFill="1" applyBorder="1" applyAlignment="1">
      <alignment horizontal="right" vertical="center" wrapText="1"/>
    </xf>
    <xf numFmtId="0" fontId="61" fillId="54" borderId="82" xfId="2" applyFont="1" applyFill="1" applyBorder="1" applyAlignment="1">
      <alignment horizontal="center" vertical="center"/>
    </xf>
    <xf numFmtId="0" fontId="61" fillId="54" borderId="93" xfId="2" applyFont="1" applyFill="1" applyBorder="1" applyAlignment="1">
      <alignment horizontal="left" vertical="center" wrapText="1"/>
    </xf>
    <xf numFmtId="0" fontId="62" fillId="54" borderId="84" xfId="2" applyFont="1" applyFill="1" applyBorder="1" applyAlignment="1">
      <alignment horizontal="center" vertical="center"/>
    </xf>
    <xf numFmtId="0" fontId="60" fillId="61" borderId="88" xfId="2" applyFont="1" applyBorder="1" applyAlignment="1">
      <alignment horizontal="center" vertical="center"/>
    </xf>
    <xf numFmtId="0" fontId="60" fillId="61" borderId="34" xfId="2" applyFont="1" applyBorder="1" applyAlignment="1">
      <alignment horizontal="center" vertical="center" wrapText="1"/>
    </xf>
    <xf numFmtId="0" fontId="60" fillId="61" borderId="94" xfId="2" applyFont="1" applyBorder="1" applyAlignment="1">
      <alignment horizontal="center" vertical="center" wrapText="1"/>
    </xf>
    <xf numFmtId="0" fontId="60" fillId="61" borderId="88" xfId="2" applyFont="1" applyBorder="1" applyAlignment="1">
      <alignment horizontal="center" vertical="center"/>
    </xf>
    <xf numFmtId="0" fontId="65" fillId="59" borderId="95" xfId="2" applyFont="1" applyFill="1" applyBorder="1" applyAlignment="1">
      <alignment horizontal="center" vertical="center"/>
    </xf>
    <xf numFmtId="0" fontId="65" fillId="59" borderId="96" xfId="2" applyFont="1" applyFill="1" applyBorder="1" applyAlignment="1">
      <alignment horizontal="center" vertical="center"/>
    </xf>
    <xf numFmtId="0" fontId="65" fillId="59" borderId="96" xfId="2" applyFont="1" applyFill="1" applyBorder="1" applyAlignment="1">
      <alignment horizontal="center" vertical="center" wrapText="1"/>
    </xf>
    <xf numFmtId="0" fontId="65" fillId="59" borderId="97" xfId="2" applyFont="1" applyFill="1" applyBorder="1" applyAlignment="1">
      <alignment horizontal="center" vertical="center" wrapText="1"/>
    </xf>
    <xf numFmtId="0" fontId="65" fillId="59" borderId="98" xfId="2" applyFont="1" applyFill="1" applyBorder="1" applyAlignment="1">
      <alignment horizontal="center" vertical="center"/>
    </xf>
    <xf numFmtId="0" fontId="65" fillId="59" borderId="99" xfId="2" applyFont="1" applyFill="1" applyBorder="1" applyAlignment="1">
      <alignment horizontal="center" vertical="center"/>
    </xf>
    <xf numFmtId="0" fontId="65" fillId="59" borderId="99" xfId="2" applyFont="1" applyFill="1" applyBorder="1" applyAlignment="1">
      <alignment horizontal="center" vertical="center" wrapText="1"/>
    </xf>
    <xf numFmtId="0" fontId="65" fillId="59" borderId="100" xfId="2" applyFont="1" applyFill="1" applyBorder="1" applyAlignment="1">
      <alignment horizontal="center" vertical="center" wrapText="1"/>
    </xf>
    <xf numFmtId="0" fontId="56" fillId="61" borderId="2" xfId="2" applyFont="1" applyAlignment="1">
      <alignment horizontal="left" vertical="top"/>
    </xf>
    <xf numFmtId="0" fontId="66" fillId="54" borderId="2" xfId="2" applyFont="1" applyFill="1" applyAlignment="1">
      <alignment horizontal="left" vertical="top"/>
    </xf>
    <xf numFmtId="0" fontId="66" fillId="61" borderId="2" xfId="2" applyFont="1" applyAlignment="1">
      <alignment horizontal="center" vertical="center"/>
    </xf>
    <xf numFmtId="0" fontId="55" fillId="61" borderId="2" xfId="2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1944A189-2520-4BC2-A3E9-DC1B9A1EAA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1"/>
  <sheetViews>
    <sheetView topLeftCell="D14" workbookViewId="0">
      <selection activeCell="D18" sqref="D18"/>
    </sheetView>
  </sheetViews>
  <sheetFormatPr defaultRowHeight="14.4"/>
  <cols>
    <col min="1" max="2" width="3.33203125" customWidth="1"/>
    <col min="3" max="3" width="11.6640625" customWidth="1"/>
    <col min="4" max="4" width="51.6640625" customWidth="1"/>
    <col min="5" max="5" width="16.33203125" customWidth="1"/>
    <col min="6" max="6" width="11.109375" customWidth="1"/>
    <col min="7" max="7" width="16.33203125" customWidth="1"/>
    <col min="8" max="8" width="11.109375" customWidth="1"/>
    <col min="9" max="9" width="16.33203125" customWidth="1"/>
    <col min="10" max="10" width="11.109375" customWidth="1"/>
    <col min="11" max="11" width="15.6640625" customWidth="1"/>
    <col min="12" max="12" width="16.33203125" customWidth="1"/>
    <col min="13" max="13" width="11.109375" customWidth="1"/>
    <col min="14" max="14" width="15" customWidth="1"/>
    <col min="15" max="15" width="11.664062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>
      <c r="A3" s="1"/>
      <c r="B3" s="78" t="s">
        <v>68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>
      <c r="A4" s="1"/>
      <c r="B4" s="79" t="s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>
      <c r="A5" s="2"/>
      <c r="B5" s="80" t="s">
        <v>2</v>
      </c>
      <c r="C5" s="80"/>
      <c r="D5" s="81" t="s">
        <v>61</v>
      </c>
      <c r="E5" s="81"/>
      <c r="F5" s="81"/>
      <c r="G5" s="82" t="s">
        <v>3</v>
      </c>
      <c r="H5" s="82"/>
      <c r="I5" s="82"/>
      <c r="J5" s="82"/>
      <c r="K5" s="83">
        <v>89</v>
      </c>
      <c r="L5" s="83"/>
      <c r="M5" s="83"/>
      <c r="N5" s="83"/>
      <c r="O5" s="83"/>
    </row>
    <row r="6" spans="1:15">
      <c r="A6" s="1"/>
      <c r="B6" s="71" t="s">
        <v>4</v>
      </c>
      <c r="C6" s="71"/>
      <c r="D6" s="71"/>
      <c r="E6" s="72" t="s">
        <v>5</v>
      </c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1"/>
      <c r="B7" s="71"/>
      <c r="C7" s="71"/>
      <c r="D7" s="71"/>
      <c r="E7" s="73" t="s">
        <v>62</v>
      </c>
      <c r="F7" s="73"/>
      <c r="G7" s="73" t="s">
        <v>6</v>
      </c>
      <c r="H7" s="73"/>
      <c r="I7" s="73" t="s">
        <v>6</v>
      </c>
      <c r="J7" s="73"/>
      <c r="K7" s="3" t="s">
        <v>6</v>
      </c>
      <c r="L7" s="74" t="s">
        <v>6</v>
      </c>
      <c r="M7" s="74"/>
      <c r="N7" s="75" t="s">
        <v>7</v>
      </c>
      <c r="O7" s="76" t="s">
        <v>8</v>
      </c>
    </row>
    <row r="8" spans="1:15" ht="28.8">
      <c r="A8" s="1"/>
      <c r="B8" s="71"/>
      <c r="C8" s="71"/>
      <c r="D8" s="71"/>
      <c r="E8" s="4" t="s">
        <v>9</v>
      </c>
      <c r="F8" s="5" t="s">
        <v>10</v>
      </c>
      <c r="G8" s="6" t="s">
        <v>63</v>
      </c>
      <c r="H8" s="7" t="s">
        <v>10</v>
      </c>
      <c r="I8" s="6" t="s">
        <v>65</v>
      </c>
      <c r="J8" s="7" t="s">
        <v>10</v>
      </c>
      <c r="K8" s="8" t="s">
        <v>11</v>
      </c>
      <c r="L8" s="6" t="s">
        <v>69</v>
      </c>
      <c r="M8" s="7" t="s">
        <v>10</v>
      </c>
      <c r="N8" s="75"/>
      <c r="O8" s="76"/>
    </row>
    <row r="9" spans="1:15">
      <c r="A9" s="1"/>
      <c r="B9" s="71"/>
      <c r="C9" s="71"/>
      <c r="D9" s="71"/>
      <c r="E9" s="9" t="s">
        <v>12</v>
      </c>
      <c r="F9" s="9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9" t="s">
        <v>18</v>
      </c>
      <c r="L9" s="9" t="s">
        <v>19</v>
      </c>
      <c r="M9" s="9" t="s">
        <v>20</v>
      </c>
      <c r="N9" s="9" t="s">
        <v>64</v>
      </c>
      <c r="O9" s="10" t="s">
        <v>21</v>
      </c>
    </row>
    <row r="10" spans="1:15">
      <c r="A10" s="1"/>
      <c r="B10" s="68" t="s">
        <v>22</v>
      </c>
      <c r="C10" s="68"/>
      <c r="D10" s="68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5">
      <c r="A11" s="1"/>
      <c r="B11" s="69" t="s">
        <v>23</v>
      </c>
      <c r="C11" s="69"/>
      <c r="D11" s="15" t="s">
        <v>24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5">
      <c r="A12" s="1"/>
      <c r="B12" s="65" t="s">
        <v>25</v>
      </c>
      <c r="C12" s="65"/>
      <c r="D12" s="17" t="s">
        <v>26</v>
      </c>
      <c r="E12" s="18">
        <v>108335000</v>
      </c>
      <c r="F12" s="36">
        <v>100</v>
      </c>
      <c r="G12" s="18">
        <v>168950000</v>
      </c>
      <c r="H12" s="19">
        <v>100</v>
      </c>
      <c r="I12" s="18">
        <v>160055000</v>
      </c>
      <c r="J12" s="19">
        <v>100</v>
      </c>
      <c r="K12" s="18"/>
      <c r="L12" s="18">
        <v>154204397</v>
      </c>
      <c r="M12" s="36">
        <v>100</v>
      </c>
      <c r="N12" s="18">
        <f>G12-L12</f>
        <v>14745603</v>
      </c>
      <c r="O12" s="20">
        <f>L12/I12*100</f>
        <v>96.344629658554865</v>
      </c>
    </row>
    <row r="13" spans="1:15" ht="37.5" customHeight="1">
      <c r="A13" s="1"/>
      <c r="B13" s="65"/>
      <c r="C13" s="65"/>
      <c r="D13" s="21" t="s">
        <v>27</v>
      </c>
      <c r="E13" s="40">
        <v>108335000</v>
      </c>
      <c r="F13" s="41">
        <v>100</v>
      </c>
      <c r="G13" s="40">
        <v>168950000</v>
      </c>
      <c r="H13" s="42">
        <v>100</v>
      </c>
      <c r="I13" s="18">
        <v>160055000</v>
      </c>
      <c r="J13" s="42">
        <v>100</v>
      </c>
      <c r="K13" s="18"/>
      <c r="L13" s="40">
        <v>154204397</v>
      </c>
      <c r="M13" s="41">
        <v>100</v>
      </c>
      <c r="N13" s="18">
        <f>G13-L13</f>
        <v>14745603</v>
      </c>
      <c r="O13" s="20">
        <f>L13/I13*100</f>
        <v>96.344629658554865</v>
      </c>
    </row>
    <row r="14" spans="1:15">
      <c r="A14" s="1"/>
      <c r="B14" s="70"/>
      <c r="C14" s="70"/>
      <c r="D14" s="21" t="s">
        <v>28</v>
      </c>
      <c r="E14" s="22">
        <v>20949689</v>
      </c>
      <c r="F14" s="37">
        <v>100</v>
      </c>
      <c r="G14" s="22">
        <v>20949689</v>
      </c>
      <c r="H14" s="23">
        <v>100</v>
      </c>
      <c r="I14" s="22">
        <v>21449689</v>
      </c>
      <c r="J14" s="23">
        <v>100</v>
      </c>
      <c r="K14" s="22"/>
      <c r="L14" s="22">
        <v>2619400</v>
      </c>
      <c r="M14" s="37">
        <v>100</v>
      </c>
      <c r="N14" s="39">
        <f>G14-L14</f>
        <v>18330289</v>
      </c>
      <c r="O14" s="20">
        <f>L14/I14*100</f>
        <v>12.211832068987109</v>
      </c>
    </row>
    <row r="15" spans="1:15">
      <c r="A15" s="1"/>
      <c r="B15" s="65"/>
      <c r="C15" s="65"/>
      <c r="D15" s="57" t="s">
        <v>29</v>
      </c>
      <c r="E15" s="40">
        <v>108335000</v>
      </c>
      <c r="F15" s="41"/>
      <c r="G15" s="40"/>
      <c r="H15" s="42"/>
      <c r="I15" s="40"/>
      <c r="J15" s="42"/>
      <c r="K15" s="40"/>
      <c r="L15" s="40"/>
      <c r="M15" s="41"/>
      <c r="N15" s="40"/>
      <c r="O15" s="43"/>
    </row>
    <row r="16" spans="1:15">
      <c r="A16" s="1"/>
      <c r="B16" s="66" t="s">
        <v>30</v>
      </c>
      <c r="C16" s="66"/>
      <c r="D16" s="66"/>
      <c r="E16" s="44"/>
      <c r="F16" s="45"/>
      <c r="G16" s="44"/>
      <c r="H16" s="46"/>
      <c r="I16" s="44"/>
      <c r="J16" s="46"/>
      <c r="K16" s="47"/>
      <c r="L16" s="44"/>
      <c r="M16" s="45"/>
      <c r="N16" s="44"/>
      <c r="O16" s="48"/>
    </row>
    <row r="17" spans="1:15">
      <c r="A17" s="1"/>
      <c r="B17" s="67" t="s">
        <v>31</v>
      </c>
      <c r="C17" s="67"/>
      <c r="D17" s="15" t="s">
        <v>24</v>
      </c>
      <c r="E17" s="49"/>
      <c r="F17" s="50"/>
      <c r="G17" s="49"/>
      <c r="H17" s="51"/>
      <c r="I17" s="49"/>
      <c r="J17" s="51"/>
      <c r="K17" s="52"/>
      <c r="L17" s="49"/>
      <c r="M17" s="50"/>
      <c r="N17" s="49"/>
      <c r="O17" s="53"/>
    </row>
    <row r="18" spans="1:15">
      <c r="A18" s="1"/>
      <c r="B18" s="61" t="s">
        <v>32</v>
      </c>
      <c r="C18" s="61"/>
      <c r="D18" s="24" t="s">
        <v>33</v>
      </c>
      <c r="E18" s="25">
        <v>70177000</v>
      </c>
      <c r="F18" s="34">
        <v>68.5</v>
      </c>
      <c r="G18" s="25">
        <v>101140000</v>
      </c>
      <c r="H18" s="34">
        <v>59.8</v>
      </c>
      <c r="I18" s="25">
        <v>92140000</v>
      </c>
      <c r="J18" s="34">
        <v>59.8</v>
      </c>
      <c r="K18" s="25">
        <f>I18-G18</f>
        <v>-9000000</v>
      </c>
      <c r="L18" s="25">
        <v>91650957</v>
      </c>
      <c r="M18" s="34"/>
      <c r="N18" s="18">
        <f>G18-L18</f>
        <v>9489043</v>
      </c>
      <c r="O18" s="59">
        <f>L18/I18*100</f>
        <v>99.469239201215544</v>
      </c>
    </row>
    <row r="19" spans="1:15">
      <c r="A19" s="1"/>
      <c r="B19" s="61" t="s">
        <v>34</v>
      </c>
      <c r="C19" s="61"/>
      <c r="D19" s="24" t="s">
        <v>35</v>
      </c>
      <c r="E19" s="25">
        <v>11014000</v>
      </c>
      <c r="F19" s="34">
        <v>10.7</v>
      </c>
      <c r="G19" s="25">
        <v>16330000</v>
      </c>
      <c r="H19" s="34">
        <v>9.6</v>
      </c>
      <c r="I19" s="25">
        <v>16330000</v>
      </c>
      <c r="J19" s="34">
        <v>9.6</v>
      </c>
      <c r="K19" s="25">
        <f t="shared" ref="K19:K35" si="0">I19-G19</f>
        <v>0</v>
      </c>
      <c r="L19" s="25">
        <v>14413032</v>
      </c>
      <c r="M19" s="34"/>
      <c r="N19" s="18">
        <f t="shared" ref="N19:N35" si="1">G19-L19</f>
        <v>1916968</v>
      </c>
      <c r="O19" s="59">
        <f t="shared" ref="O19:O35" si="2">L19/I19*100</f>
        <v>88.261065523576249</v>
      </c>
    </row>
    <row r="20" spans="1:15">
      <c r="A20" s="1"/>
      <c r="B20" s="61" t="s">
        <v>36</v>
      </c>
      <c r="C20" s="61"/>
      <c r="D20" s="24" t="s">
        <v>37</v>
      </c>
      <c r="E20" s="25">
        <v>20738000</v>
      </c>
      <c r="F20" s="34">
        <v>20.3</v>
      </c>
      <c r="G20" s="25">
        <v>32890000</v>
      </c>
      <c r="H20" s="34">
        <v>19.399999999999999</v>
      </c>
      <c r="I20" s="25">
        <v>32790000</v>
      </c>
      <c r="J20" s="34">
        <v>19.399999999999999</v>
      </c>
      <c r="K20" s="25">
        <f t="shared" si="0"/>
        <v>-100000</v>
      </c>
      <c r="L20" s="25">
        <v>31089213</v>
      </c>
      <c r="M20" s="34"/>
      <c r="N20" s="18">
        <f t="shared" si="1"/>
        <v>1800787</v>
      </c>
      <c r="O20" s="59">
        <f t="shared" si="2"/>
        <v>94.813092406221415</v>
      </c>
    </row>
    <row r="21" spans="1:15">
      <c r="A21" s="1"/>
      <c r="B21" s="61" t="s">
        <v>38</v>
      </c>
      <c r="C21" s="61"/>
      <c r="D21" s="24" t="s">
        <v>39</v>
      </c>
      <c r="E21" s="25">
        <v>0</v>
      </c>
      <c r="F21" s="34">
        <v>0</v>
      </c>
      <c r="G21" s="25">
        <v>0</v>
      </c>
      <c r="H21" s="34">
        <v>0</v>
      </c>
      <c r="I21" s="25">
        <v>0</v>
      </c>
      <c r="J21" s="34">
        <v>0</v>
      </c>
      <c r="K21" s="25">
        <f t="shared" si="0"/>
        <v>0</v>
      </c>
      <c r="L21" s="25">
        <v>0</v>
      </c>
      <c r="M21" s="34"/>
      <c r="N21" s="18">
        <f t="shared" si="1"/>
        <v>0</v>
      </c>
      <c r="O21" s="59"/>
    </row>
    <row r="22" spans="1:15">
      <c r="A22" s="1"/>
      <c r="B22" s="61" t="s">
        <v>40</v>
      </c>
      <c r="C22" s="61"/>
      <c r="D22" s="24" t="s">
        <v>41</v>
      </c>
      <c r="E22" s="25">
        <v>0</v>
      </c>
      <c r="F22" s="34">
        <v>0</v>
      </c>
      <c r="G22" s="25">
        <v>0</v>
      </c>
      <c r="H22" s="34">
        <v>0</v>
      </c>
      <c r="I22" s="25">
        <v>0</v>
      </c>
      <c r="J22" s="34">
        <v>0</v>
      </c>
      <c r="K22" s="25">
        <f t="shared" si="0"/>
        <v>0</v>
      </c>
      <c r="L22" s="25">
        <v>0</v>
      </c>
      <c r="M22" s="34"/>
      <c r="N22" s="18">
        <f t="shared" si="1"/>
        <v>0</v>
      </c>
      <c r="O22" s="59"/>
    </row>
    <row r="23" spans="1:15">
      <c r="A23" s="1"/>
      <c r="B23" s="61" t="s">
        <v>42</v>
      </c>
      <c r="C23" s="61"/>
      <c r="D23" s="24" t="s">
        <v>43</v>
      </c>
      <c r="E23" s="25">
        <v>66000</v>
      </c>
      <c r="F23" s="34">
        <v>0.06</v>
      </c>
      <c r="G23" s="25">
        <v>100000</v>
      </c>
      <c r="H23" s="38">
        <v>0.05</v>
      </c>
      <c r="I23" s="25">
        <v>130000</v>
      </c>
      <c r="J23" s="38">
        <v>0.05</v>
      </c>
      <c r="K23" s="25">
        <f t="shared" si="0"/>
        <v>30000</v>
      </c>
      <c r="L23" s="25">
        <v>110930</v>
      </c>
      <c r="M23" s="34"/>
      <c r="N23" s="18">
        <f t="shared" si="1"/>
        <v>-10930</v>
      </c>
      <c r="O23" s="59">
        <f t="shared" si="2"/>
        <v>85.330769230769235</v>
      </c>
    </row>
    <row r="24" spans="1:15">
      <c r="A24" s="1"/>
      <c r="B24" s="61" t="s">
        <v>44</v>
      </c>
      <c r="C24" s="61"/>
      <c r="D24" s="24" t="s">
        <v>45</v>
      </c>
      <c r="E24" s="25">
        <v>340000</v>
      </c>
      <c r="F24" s="34">
        <v>0.4</v>
      </c>
      <c r="G24" s="25">
        <v>490000</v>
      </c>
      <c r="H24" s="34">
        <v>0.2</v>
      </c>
      <c r="I24" s="25">
        <v>665000</v>
      </c>
      <c r="J24" s="34">
        <v>0.2</v>
      </c>
      <c r="K24" s="25">
        <f t="shared" si="0"/>
        <v>175000</v>
      </c>
      <c r="L24" s="25">
        <v>578265</v>
      </c>
      <c r="M24" s="34"/>
      <c r="N24" s="18">
        <f t="shared" si="1"/>
        <v>-88265</v>
      </c>
      <c r="O24" s="59">
        <f t="shared" si="2"/>
        <v>86.957142857142856</v>
      </c>
    </row>
    <row r="25" spans="1:15">
      <c r="A25" s="1"/>
      <c r="B25" s="61"/>
      <c r="C25" s="61"/>
      <c r="D25" s="26" t="s">
        <v>46</v>
      </c>
      <c r="E25" s="54">
        <v>102335000</v>
      </c>
      <c r="F25" s="55">
        <f>SUM(F18:F24)</f>
        <v>99.960000000000008</v>
      </c>
      <c r="G25" s="54">
        <f>SUM(G18:G24)</f>
        <v>150950000</v>
      </c>
      <c r="H25" s="56">
        <f>SUM(H18:H24)</f>
        <v>89.049999999999983</v>
      </c>
      <c r="I25" s="27">
        <f>SUM(I18:I24)</f>
        <v>142055000</v>
      </c>
      <c r="J25" s="56">
        <f>SUM(J18:J24)</f>
        <v>89.049999999999983</v>
      </c>
      <c r="K25" s="25">
        <f t="shared" si="0"/>
        <v>-8895000</v>
      </c>
      <c r="L25" s="54">
        <f>SUM(L18:L24)</f>
        <v>137842397</v>
      </c>
      <c r="M25" s="55">
        <f>SUM(M18:M24)</f>
        <v>0</v>
      </c>
      <c r="N25" s="18">
        <f t="shared" si="1"/>
        <v>13107603</v>
      </c>
      <c r="O25" s="59">
        <f t="shared" si="2"/>
        <v>97.034526767801196</v>
      </c>
    </row>
    <row r="26" spans="1:15">
      <c r="A26" s="1"/>
      <c r="B26" s="61" t="s">
        <v>47</v>
      </c>
      <c r="C26" s="61"/>
      <c r="D26" s="24" t="s">
        <v>48</v>
      </c>
      <c r="E26" s="25">
        <v>0</v>
      </c>
      <c r="F26" s="34">
        <v>0</v>
      </c>
      <c r="G26" s="25">
        <v>0</v>
      </c>
      <c r="H26" s="34">
        <v>0</v>
      </c>
      <c r="I26" s="25"/>
      <c r="J26" s="34">
        <v>0</v>
      </c>
      <c r="K26" s="25">
        <f t="shared" si="0"/>
        <v>0</v>
      </c>
      <c r="L26" s="25">
        <v>0</v>
      </c>
      <c r="M26" s="34">
        <v>0</v>
      </c>
      <c r="N26" s="18">
        <f t="shared" si="1"/>
        <v>0</v>
      </c>
      <c r="O26" s="59"/>
    </row>
    <row r="27" spans="1:15">
      <c r="A27" s="1"/>
      <c r="B27" s="61" t="s">
        <v>49</v>
      </c>
      <c r="C27" s="61"/>
      <c r="D27" s="24" t="s">
        <v>50</v>
      </c>
      <c r="E27" s="25">
        <v>6000000</v>
      </c>
      <c r="F27" s="34">
        <v>0.6</v>
      </c>
      <c r="G27" s="25">
        <v>18000000</v>
      </c>
      <c r="H27" s="34">
        <v>10.6</v>
      </c>
      <c r="I27" s="25">
        <v>18000000</v>
      </c>
      <c r="J27" s="34">
        <v>10.6</v>
      </c>
      <c r="K27" s="25">
        <f t="shared" si="0"/>
        <v>0</v>
      </c>
      <c r="L27" s="25">
        <v>0</v>
      </c>
      <c r="M27" s="34">
        <v>0</v>
      </c>
      <c r="N27" s="18">
        <f t="shared" si="1"/>
        <v>18000000</v>
      </c>
      <c r="O27" s="59">
        <f t="shared" si="2"/>
        <v>0</v>
      </c>
    </row>
    <row r="28" spans="1:15">
      <c r="A28" s="1"/>
      <c r="B28" s="61"/>
      <c r="C28" s="61"/>
      <c r="D28" s="26" t="s">
        <v>51</v>
      </c>
      <c r="E28" s="54">
        <v>6000000</v>
      </c>
      <c r="F28" s="55">
        <v>0.6</v>
      </c>
      <c r="G28" s="54">
        <v>18000000</v>
      </c>
      <c r="H28" s="55">
        <v>10.6</v>
      </c>
      <c r="I28" s="54">
        <v>18000000</v>
      </c>
      <c r="J28" s="55">
        <v>10.6</v>
      </c>
      <c r="K28" s="25">
        <f t="shared" si="0"/>
        <v>0</v>
      </c>
      <c r="L28" s="54">
        <v>0</v>
      </c>
      <c r="M28" s="55">
        <v>0.6</v>
      </c>
      <c r="N28" s="18">
        <f t="shared" si="1"/>
        <v>18000000</v>
      </c>
      <c r="O28" s="59">
        <f t="shared" si="2"/>
        <v>0</v>
      </c>
    </row>
    <row r="29" spans="1:15">
      <c r="A29" s="1"/>
      <c r="B29" s="61" t="s">
        <v>47</v>
      </c>
      <c r="C29" s="61"/>
      <c r="D29" s="24" t="s">
        <v>48</v>
      </c>
      <c r="E29" s="25">
        <v>0</v>
      </c>
      <c r="F29" s="34">
        <v>0</v>
      </c>
      <c r="G29" s="25">
        <v>0</v>
      </c>
      <c r="H29" s="34">
        <v>0</v>
      </c>
      <c r="I29" s="25">
        <v>0</v>
      </c>
      <c r="J29" s="34">
        <v>0</v>
      </c>
      <c r="K29" s="25">
        <f t="shared" si="0"/>
        <v>0</v>
      </c>
      <c r="L29" s="25">
        <v>0</v>
      </c>
      <c r="M29" s="34">
        <v>0</v>
      </c>
      <c r="N29" s="18">
        <f t="shared" si="1"/>
        <v>0</v>
      </c>
      <c r="O29" s="59"/>
    </row>
    <row r="30" spans="1:15">
      <c r="A30" s="1"/>
      <c r="B30" s="61" t="s">
        <v>49</v>
      </c>
      <c r="C30" s="61"/>
      <c r="D30" s="24" t="s">
        <v>50</v>
      </c>
      <c r="E30" s="25">
        <v>0</v>
      </c>
      <c r="F30" s="34">
        <v>0</v>
      </c>
      <c r="G30" s="25">
        <v>0</v>
      </c>
      <c r="H30" s="34">
        <v>0</v>
      </c>
      <c r="I30" s="25">
        <v>0</v>
      </c>
      <c r="J30" s="34">
        <v>0</v>
      </c>
      <c r="K30" s="25">
        <f t="shared" si="0"/>
        <v>0</v>
      </c>
      <c r="L30" s="25">
        <v>0</v>
      </c>
      <c r="M30" s="34">
        <v>0</v>
      </c>
      <c r="N30" s="18">
        <f t="shared" si="1"/>
        <v>0</v>
      </c>
      <c r="O30" s="59"/>
    </row>
    <row r="31" spans="1:15">
      <c r="A31" s="1"/>
      <c r="B31" s="61"/>
      <c r="C31" s="61"/>
      <c r="D31" s="26" t="s">
        <v>52</v>
      </c>
      <c r="E31" s="54">
        <v>0</v>
      </c>
      <c r="F31" s="55">
        <v>0</v>
      </c>
      <c r="G31" s="54">
        <v>0</v>
      </c>
      <c r="H31" s="55">
        <v>0</v>
      </c>
      <c r="I31" s="54">
        <v>0</v>
      </c>
      <c r="J31" s="55">
        <v>0</v>
      </c>
      <c r="K31" s="25">
        <f t="shared" si="0"/>
        <v>0</v>
      </c>
      <c r="L31" s="54">
        <v>0</v>
      </c>
      <c r="M31" s="55">
        <v>0</v>
      </c>
      <c r="N31" s="18">
        <f t="shared" si="1"/>
        <v>0</v>
      </c>
      <c r="O31" s="59"/>
    </row>
    <row r="32" spans="1:15">
      <c r="A32" s="1"/>
      <c r="B32" s="61"/>
      <c r="C32" s="61"/>
      <c r="D32" s="26" t="s">
        <v>53</v>
      </c>
      <c r="E32" s="54">
        <v>6000000</v>
      </c>
      <c r="F32" s="55">
        <v>0.6</v>
      </c>
      <c r="G32" s="54">
        <v>18000000</v>
      </c>
      <c r="H32" s="55">
        <v>10.6</v>
      </c>
      <c r="I32" s="54">
        <v>18000000</v>
      </c>
      <c r="J32" s="55">
        <v>10.6</v>
      </c>
      <c r="K32" s="25">
        <f t="shared" si="0"/>
        <v>0</v>
      </c>
      <c r="L32" s="54">
        <v>16362000</v>
      </c>
      <c r="M32" s="55">
        <v>0.6</v>
      </c>
      <c r="N32" s="18">
        <f t="shared" si="1"/>
        <v>1638000</v>
      </c>
      <c r="O32" s="59">
        <f t="shared" si="2"/>
        <v>90.9</v>
      </c>
    </row>
    <row r="33" spans="1:15">
      <c r="A33" s="1"/>
      <c r="B33" s="61"/>
      <c r="C33" s="61"/>
      <c r="D33" s="26" t="s">
        <v>54</v>
      </c>
      <c r="E33" s="27">
        <v>108335000</v>
      </c>
      <c r="F33" s="35">
        <v>100</v>
      </c>
      <c r="G33" s="27">
        <f>G25+G32</f>
        <v>168950000</v>
      </c>
      <c r="H33" s="28">
        <v>100</v>
      </c>
      <c r="I33" s="27">
        <f>I25+I32</f>
        <v>160055000</v>
      </c>
      <c r="J33" s="28"/>
      <c r="K33" s="25">
        <f t="shared" si="0"/>
        <v>-8895000</v>
      </c>
      <c r="L33" s="27">
        <f>L25+L32</f>
        <v>154204397</v>
      </c>
      <c r="M33" s="35">
        <v>100</v>
      </c>
      <c r="N33" s="18">
        <f t="shared" si="1"/>
        <v>14745603</v>
      </c>
      <c r="O33" s="59">
        <f t="shared" si="2"/>
        <v>96.344629658554865</v>
      </c>
    </row>
    <row r="34" spans="1:15">
      <c r="A34" s="1"/>
      <c r="B34" s="61"/>
      <c r="C34" s="61"/>
      <c r="D34" s="58" t="s">
        <v>28</v>
      </c>
      <c r="E34" s="54">
        <v>9861000</v>
      </c>
      <c r="F34" s="55">
        <v>32</v>
      </c>
      <c r="G34" s="54">
        <v>20949689</v>
      </c>
      <c r="H34" s="56"/>
      <c r="I34" s="54">
        <v>21449689</v>
      </c>
      <c r="J34" s="56"/>
      <c r="K34" s="25">
        <f t="shared" si="0"/>
        <v>500000</v>
      </c>
      <c r="L34" s="54">
        <v>2619400</v>
      </c>
      <c r="M34" s="55"/>
      <c r="N34" s="18">
        <f t="shared" si="1"/>
        <v>18330289</v>
      </c>
      <c r="O34" s="59">
        <f t="shared" si="2"/>
        <v>12.211832068987109</v>
      </c>
    </row>
    <row r="35" spans="1:15">
      <c r="A35" s="1"/>
      <c r="B35" s="61"/>
      <c r="C35" s="61"/>
      <c r="D35" s="26" t="s">
        <v>55</v>
      </c>
      <c r="E35" s="27">
        <v>9861000</v>
      </c>
      <c r="F35" s="28">
        <v>32</v>
      </c>
      <c r="G35" s="27">
        <v>20949689</v>
      </c>
      <c r="H35" s="28"/>
      <c r="I35" s="54">
        <v>21449689</v>
      </c>
      <c r="J35" s="28"/>
      <c r="K35" s="25">
        <f t="shared" si="0"/>
        <v>500000</v>
      </c>
      <c r="L35" s="27">
        <v>2619400</v>
      </c>
      <c r="M35" s="28"/>
      <c r="N35" s="18">
        <f t="shared" si="1"/>
        <v>18330289</v>
      </c>
      <c r="O35" s="59">
        <f t="shared" si="2"/>
        <v>12.211832068987109</v>
      </c>
    </row>
    <row r="36" spans="1:15">
      <c r="A36" s="1"/>
      <c r="B36" s="62"/>
      <c r="C36" s="62"/>
      <c r="D36" s="29" t="s">
        <v>56</v>
      </c>
      <c r="E36" s="30" t="s">
        <v>57</v>
      </c>
      <c r="F36" s="31"/>
      <c r="G36" s="31">
        <v>60</v>
      </c>
      <c r="H36" s="31"/>
      <c r="I36" s="31"/>
      <c r="J36" s="31"/>
      <c r="K36" s="31"/>
      <c r="L36" s="31">
        <v>60</v>
      </c>
      <c r="M36" s="31"/>
      <c r="N36" s="31"/>
      <c r="O36" s="32"/>
    </row>
    <row r="37" spans="1:15">
      <c r="A37" s="1"/>
      <c r="B37" s="63"/>
      <c r="C37" s="6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63"/>
      <c r="C38" s="63"/>
      <c r="D38" s="64" t="s">
        <v>66</v>
      </c>
      <c r="E38" s="64"/>
      <c r="F38" s="64"/>
      <c r="G38" s="33"/>
      <c r="H38" s="33" t="s">
        <v>58</v>
      </c>
      <c r="I38" s="33"/>
      <c r="J38" s="60"/>
      <c r="K38" s="60"/>
      <c r="L38" s="60"/>
      <c r="M38" s="60"/>
      <c r="N38" s="1"/>
      <c r="O38" s="1"/>
    </row>
    <row r="39" spans="1:15">
      <c r="A39" s="1"/>
      <c r="B39" s="63"/>
      <c r="C39" s="63"/>
      <c r="D39" s="64"/>
      <c r="E39" s="64"/>
      <c r="F39" s="64"/>
      <c r="G39" s="33"/>
      <c r="H39" s="33" t="s">
        <v>59</v>
      </c>
      <c r="I39" s="33" t="s">
        <v>67</v>
      </c>
      <c r="J39" s="60"/>
      <c r="K39" s="60"/>
      <c r="L39" s="60"/>
      <c r="M39" s="60"/>
      <c r="N39" s="1"/>
      <c r="O39" s="1"/>
    </row>
    <row r="40" spans="1:15">
      <c r="A40" s="1"/>
      <c r="B40" s="63"/>
      <c r="C40" s="63"/>
      <c r="D40" s="64"/>
      <c r="E40" s="64"/>
      <c r="F40" s="64"/>
      <c r="G40" s="60"/>
      <c r="H40" s="60" t="s">
        <v>60</v>
      </c>
      <c r="I40" s="60" t="s">
        <v>70</v>
      </c>
      <c r="J40" s="60"/>
      <c r="K40" s="60"/>
      <c r="L40" s="60"/>
      <c r="M40" s="60"/>
      <c r="N40" s="1"/>
      <c r="O40" s="1"/>
    </row>
    <row r="41" spans="1:15">
      <c r="A41" s="1"/>
      <c r="B41" s="1"/>
      <c r="C41" s="1"/>
      <c r="D41" s="64"/>
      <c r="E41" s="64"/>
      <c r="F41" s="64"/>
      <c r="G41" s="60"/>
      <c r="H41" s="60"/>
      <c r="I41" s="60"/>
      <c r="J41" s="60"/>
      <c r="K41" s="60"/>
      <c r="L41" s="60"/>
      <c r="M41" s="60"/>
      <c r="N41" s="1"/>
      <c r="O41" s="1"/>
    </row>
  </sheetData>
  <mergeCells count="51">
    <mergeCell ref="B2:O2"/>
    <mergeCell ref="B3:O3"/>
    <mergeCell ref="B4:O4"/>
    <mergeCell ref="B5:C5"/>
    <mergeCell ref="D5:F5"/>
    <mergeCell ref="G5:J5"/>
    <mergeCell ref="K5:O5"/>
    <mergeCell ref="B6:D9"/>
    <mergeCell ref="E6:O6"/>
    <mergeCell ref="E7:F7"/>
    <mergeCell ref="G7:H7"/>
    <mergeCell ref="I7:J7"/>
    <mergeCell ref="L7:M7"/>
    <mergeCell ref="N7:N8"/>
    <mergeCell ref="O7:O8"/>
    <mergeCell ref="B10:D10"/>
    <mergeCell ref="B11:C11"/>
    <mergeCell ref="B12:C12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40"/>
    <mergeCell ref="D38:F41"/>
    <mergeCell ref="J38:M38"/>
    <mergeCell ref="J39:M39"/>
    <mergeCell ref="G40:G41"/>
    <mergeCell ref="H40:H41"/>
    <mergeCell ref="I40:I41"/>
    <mergeCell ref="J40:M41"/>
  </mergeCells>
  <pageMargins left="0" right="0" top="0" bottom="0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C6B3-3144-4D0A-BF78-6B688F5CDD6E}">
  <sheetPr>
    <outlinePr summaryBelow="0"/>
  </sheetPr>
  <dimension ref="A1:Q21"/>
  <sheetViews>
    <sheetView topLeftCell="B2" workbookViewId="0">
      <selection activeCell="C2" sqref="C2:Q16"/>
    </sheetView>
  </sheetViews>
  <sheetFormatPr defaultRowHeight="14.4"/>
  <cols>
    <col min="1" max="1" width="3.33203125" style="84" customWidth="1"/>
    <col min="2" max="2" width="0.109375" style="84" customWidth="1"/>
    <col min="3" max="3" width="10.33203125" style="84" customWidth="1"/>
    <col min="4" max="4" width="8" style="84" customWidth="1"/>
    <col min="5" max="5" width="11" style="84" customWidth="1"/>
    <col min="6" max="6" width="11.6640625" style="84" customWidth="1"/>
    <col min="7" max="7" width="13.33203125" style="84" customWidth="1"/>
    <col min="8" max="8" width="15.44140625" style="84" customWidth="1"/>
    <col min="9" max="9" width="19" style="84" customWidth="1"/>
    <col min="10" max="10" width="14.33203125" style="84" customWidth="1"/>
    <col min="11" max="12" width="16.109375" style="84" customWidth="1"/>
    <col min="13" max="13" width="10.5546875" style="84" customWidth="1"/>
    <col min="14" max="14" width="11" style="84" customWidth="1"/>
    <col min="15" max="17" width="16.109375" style="84" customWidth="1"/>
    <col min="18" max="16384" width="8.88671875" style="84"/>
  </cols>
  <sheetData>
    <row r="1" spans="1:17">
      <c r="A1" s="85"/>
      <c r="B1" s="85"/>
      <c r="C1" s="112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>
      <c r="A2" s="85"/>
      <c r="B2" s="85"/>
      <c r="C2" s="111" t="s">
        <v>100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5" thickBot="1">
      <c r="A3" s="85"/>
      <c r="B3" s="85"/>
      <c r="C3" s="110" t="s">
        <v>99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.6" thickTop="1" thickBot="1">
      <c r="A4" s="108"/>
      <c r="B4" s="108"/>
      <c r="C4" s="105" t="s">
        <v>98</v>
      </c>
      <c r="D4" s="102" t="s">
        <v>97</v>
      </c>
      <c r="E4" s="104" t="s">
        <v>96</v>
      </c>
      <c r="F4" s="102" t="s">
        <v>6</v>
      </c>
      <c r="G4" s="102" t="s">
        <v>95</v>
      </c>
      <c r="H4" s="109" t="s">
        <v>94</v>
      </c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5.6" thickTop="1" thickBot="1">
      <c r="A5" s="108"/>
      <c r="B5" s="108"/>
      <c r="C5" s="105"/>
      <c r="D5" s="102"/>
      <c r="E5" s="104"/>
      <c r="F5" s="102"/>
      <c r="G5" s="102"/>
      <c r="H5" s="107" t="s">
        <v>47</v>
      </c>
      <c r="I5" s="107" t="s">
        <v>49</v>
      </c>
      <c r="J5" s="107" t="s">
        <v>32</v>
      </c>
      <c r="K5" s="107" t="s">
        <v>34</v>
      </c>
      <c r="L5" s="107" t="s">
        <v>36</v>
      </c>
      <c r="M5" s="107" t="s">
        <v>38</v>
      </c>
      <c r="N5" s="107" t="s">
        <v>40</v>
      </c>
      <c r="O5" s="107" t="s">
        <v>42</v>
      </c>
      <c r="P5" s="107" t="s">
        <v>44</v>
      </c>
      <c r="Q5" s="106" t="s">
        <v>79</v>
      </c>
    </row>
    <row r="6" spans="1:17" ht="55.8" thickTop="1">
      <c r="A6" s="85"/>
      <c r="B6" s="85"/>
      <c r="C6" s="105"/>
      <c r="D6" s="102"/>
      <c r="E6" s="104"/>
      <c r="F6" s="103" t="s">
        <v>93</v>
      </c>
      <c r="G6" s="102"/>
      <c r="H6" s="101" t="s">
        <v>92</v>
      </c>
      <c r="I6" s="101" t="s">
        <v>91</v>
      </c>
      <c r="J6" s="101" t="s">
        <v>90</v>
      </c>
      <c r="K6" s="101" t="s">
        <v>89</v>
      </c>
      <c r="L6" s="101" t="s">
        <v>88</v>
      </c>
      <c r="M6" s="101" t="s">
        <v>87</v>
      </c>
      <c r="N6" s="101" t="s">
        <v>86</v>
      </c>
      <c r="O6" s="101" t="s">
        <v>85</v>
      </c>
      <c r="P6" s="101" t="s">
        <v>84</v>
      </c>
      <c r="Q6" s="100" t="s">
        <v>79</v>
      </c>
    </row>
    <row r="7" spans="1:17">
      <c r="A7" s="85"/>
      <c r="B7" s="85"/>
      <c r="C7" s="94">
        <v>89</v>
      </c>
      <c r="D7" s="92" t="s">
        <v>76</v>
      </c>
      <c r="E7" s="93" t="s">
        <v>83</v>
      </c>
      <c r="F7" s="92">
        <v>2024</v>
      </c>
      <c r="G7" s="99" t="s">
        <v>82</v>
      </c>
      <c r="H7" s="95">
        <v>0</v>
      </c>
      <c r="I7" s="95">
        <v>18000000</v>
      </c>
      <c r="J7" s="95">
        <v>101140000</v>
      </c>
      <c r="K7" s="95">
        <v>16330000</v>
      </c>
      <c r="L7" s="95">
        <v>32890000</v>
      </c>
      <c r="M7" s="95">
        <v>0</v>
      </c>
      <c r="N7" s="95">
        <v>0</v>
      </c>
      <c r="O7" s="95">
        <v>100000</v>
      </c>
      <c r="P7" s="95">
        <v>240000</v>
      </c>
      <c r="Q7" s="98">
        <f>I7+J7+K7+L7+O7+P7</f>
        <v>168700000</v>
      </c>
    </row>
    <row r="8" spans="1:17">
      <c r="A8" s="85"/>
      <c r="B8" s="85"/>
      <c r="C8" s="94">
        <v>89</v>
      </c>
      <c r="D8" s="92" t="s">
        <v>76</v>
      </c>
      <c r="E8" s="93" t="s">
        <v>83</v>
      </c>
      <c r="F8" s="92">
        <v>2024</v>
      </c>
      <c r="G8" s="91" t="s">
        <v>81</v>
      </c>
      <c r="H8" s="96">
        <v>0</v>
      </c>
      <c r="I8" s="96">
        <v>18000000</v>
      </c>
      <c r="J8" s="96">
        <v>92140000</v>
      </c>
      <c r="K8" s="96">
        <v>16330000</v>
      </c>
      <c r="L8" s="96">
        <v>32790000</v>
      </c>
      <c r="M8" s="96">
        <v>0</v>
      </c>
      <c r="N8" s="96">
        <v>0</v>
      </c>
      <c r="O8" s="96">
        <v>130000</v>
      </c>
      <c r="P8" s="96">
        <v>665000</v>
      </c>
      <c r="Q8" s="98">
        <f>I8+J8+K8+L8+O8+P8</f>
        <v>160055000</v>
      </c>
    </row>
    <row r="9" spans="1:17">
      <c r="A9" s="85"/>
      <c r="B9" s="85"/>
      <c r="C9" s="94">
        <v>89</v>
      </c>
      <c r="D9" s="92" t="s">
        <v>76</v>
      </c>
      <c r="E9" s="93" t="s">
        <v>83</v>
      </c>
      <c r="F9" s="92">
        <v>2024</v>
      </c>
      <c r="G9" s="91" t="s">
        <v>80</v>
      </c>
      <c r="H9" s="96">
        <v>0</v>
      </c>
      <c r="I9" s="96">
        <v>0</v>
      </c>
      <c r="J9" s="96">
        <v>91650957</v>
      </c>
      <c r="K9" s="96">
        <v>14413032</v>
      </c>
      <c r="L9" s="96">
        <v>31089213</v>
      </c>
      <c r="M9" s="96">
        <v>0</v>
      </c>
      <c r="N9" s="96">
        <v>0</v>
      </c>
      <c r="O9" s="96">
        <v>110930</v>
      </c>
      <c r="P9" s="96">
        <v>578265</v>
      </c>
      <c r="Q9" s="97">
        <f>I9+J9+K9+L9+O9+P9</f>
        <v>137842397</v>
      </c>
    </row>
    <row r="10" spans="1:17">
      <c r="A10" s="85"/>
      <c r="B10" s="85"/>
      <c r="C10" s="94">
        <v>89</v>
      </c>
      <c r="D10" s="92" t="s">
        <v>76</v>
      </c>
      <c r="E10" s="93" t="s">
        <v>83</v>
      </c>
      <c r="F10" s="92">
        <v>2024</v>
      </c>
      <c r="G10" s="91" t="s">
        <v>78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7">
        <f>I10+J10+K10+L10+O10+P10</f>
        <v>0</v>
      </c>
    </row>
    <row r="11" spans="1:17">
      <c r="A11" s="85"/>
      <c r="B11" s="85"/>
      <c r="C11" s="94">
        <v>89</v>
      </c>
      <c r="D11" s="92" t="s">
        <v>76</v>
      </c>
      <c r="E11" s="93" t="s">
        <v>79</v>
      </c>
      <c r="F11" s="92">
        <v>2024</v>
      </c>
      <c r="G11" s="99" t="s">
        <v>82</v>
      </c>
      <c r="H11" s="95">
        <v>0</v>
      </c>
      <c r="I11" s="95">
        <v>18000000</v>
      </c>
      <c r="J11" s="95">
        <v>101140000</v>
      </c>
      <c r="K11" s="95">
        <v>16330000</v>
      </c>
      <c r="L11" s="95">
        <v>32890000</v>
      </c>
      <c r="M11" s="95">
        <v>0</v>
      </c>
      <c r="N11" s="95">
        <v>0</v>
      </c>
      <c r="O11" s="95">
        <v>100000</v>
      </c>
      <c r="P11" s="95">
        <v>240000</v>
      </c>
      <c r="Q11" s="98">
        <f>I11+J11+K11+L11+O11+P11</f>
        <v>168700000</v>
      </c>
    </row>
    <row r="12" spans="1:17">
      <c r="A12" s="85"/>
      <c r="B12" s="85"/>
      <c r="C12" s="94">
        <v>89</v>
      </c>
      <c r="D12" s="92" t="s">
        <v>76</v>
      </c>
      <c r="E12" s="93" t="s">
        <v>79</v>
      </c>
      <c r="F12" s="92">
        <v>2024</v>
      </c>
      <c r="G12" s="91" t="s">
        <v>81</v>
      </c>
      <c r="H12" s="96">
        <v>0</v>
      </c>
      <c r="I12" s="96">
        <v>18000000</v>
      </c>
      <c r="J12" s="96">
        <v>92140000</v>
      </c>
      <c r="K12" s="96">
        <v>16330000</v>
      </c>
      <c r="L12" s="96">
        <v>32790000</v>
      </c>
      <c r="M12" s="96">
        <v>0</v>
      </c>
      <c r="N12" s="96">
        <v>0</v>
      </c>
      <c r="O12" s="96">
        <v>130000</v>
      </c>
      <c r="P12" s="96">
        <v>665000</v>
      </c>
      <c r="Q12" s="98">
        <f>I12+J12+K12+L12+O12+P12</f>
        <v>160055000</v>
      </c>
    </row>
    <row r="13" spans="1:17">
      <c r="A13" s="85"/>
      <c r="B13" s="85"/>
      <c r="C13" s="94">
        <v>89</v>
      </c>
      <c r="D13" s="92" t="s">
        <v>76</v>
      </c>
      <c r="E13" s="93" t="s">
        <v>79</v>
      </c>
      <c r="F13" s="92">
        <v>2024</v>
      </c>
      <c r="G13" s="99" t="s">
        <v>80</v>
      </c>
      <c r="H13" s="95">
        <v>0</v>
      </c>
      <c r="I13" s="95">
        <v>16362000</v>
      </c>
      <c r="J13" s="95">
        <v>91650957</v>
      </c>
      <c r="K13" s="95">
        <v>14413032</v>
      </c>
      <c r="L13" s="95">
        <v>31089213</v>
      </c>
      <c r="M13" s="95">
        <v>0</v>
      </c>
      <c r="N13" s="95">
        <v>0</v>
      </c>
      <c r="O13" s="95">
        <v>110930</v>
      </c>
      <c r="P13" s="95">
        <v>578265</v>
      </c>
      <c r="Q13" s="98">
        <f>I13+J13+K13+L13+O13+P13</f>
        <v>154204397</v>
      </c>
    </row>
    <row r="14" spans="1:17">
      <c r="A14" s="85"/>
      <c r="B14" s="85"/>
      <c r="C14" s="94">
        <v>89</v>
      </c>
      <c r="D14" s="92" t="s">
        <v>76</v>
      </c>
      <c r="E14" s="93" t="s">
        <v>79</v>
      </c>
      <c r="F14" s="92">
        <v>2024</v>
      </c>
      <c r="G14" s="91" t="s">
        <v>78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7">
        <f>I14+J14+K14+L14+O14+P14</f>
        <v>0</v>
      </c>
    </row>
    <row r="15" spans="1:17" ht="46.5" customHeight="1">
      <c r="A15" s="85"/>
      <c r="B15" s="85"/>
      <c r="C15" s="94">
        <v>89</v>
      </c>
      <c r="D15" s="92" t="s">
        <v>76</v>
      </c>
      <c r="E15" s="93" t="s">
        <v>77</v>
      </c>
      <c r="F15" s="92">
        <v>2024</v>
      </c>
      <c r="G15" s="91"/>
      <c r="H15" s="96">
        <v>0</v>
      </c>
      <c r="I15" s="95">
        <f>I12-I13</f>
        <v>1638000</v>
      </c>
      <c r="J15" s="95">
        <f>J12-J13</f>
        <v>489043</v>
      </c>
      <c r="K15" s="95">
        <f>K12-K13</f>
        <v>1916968</v>
      </c>
      <c r="L15" s="95">
        <f>L12-L13</f>
        <v>1700787</v>
      </c>
      <c r="M15" s="95">
        <f>M12-M13</f>
        <v>0</v>
      </c>
      <c r="N15" s="95">
        <f>N12-N13</f>
        <v>0</v>
      </c>
      <c r="O15" s="95">
        <f>O12-O13</f>
        <v>19070</v>
      </c>
      <c r="P15" s="95">
        <f>P12-P13</f>
        <v>86735</v>
      </c>
      <c r="Q15" s="95">
        <f>Q12-Q13</f>
        <v>5850603</v>
      </c>
    </row>
    <row r="16" spans="1:17" ht="35.25" customHeight="1">
      <c r="A16" s="85"/>
      <c r="B16" s="85"/>
      <c r="C16" s="94">
        <v>89</v>
      </c>
      <c r="D16" s="92" t="s">
        <v>76</v>
      </c>
      <c r="E16" s="93" t="s">
        <v>75</v>
      </c>
      <c r="F16" s="92">
        <v>2024</v>
      </c>
      <c r="G16" s="91"/>
      <c r="H16" s="90">
        <v>0</v>
      </c>
      <c r="I16" s="90">
        <v>91</v>
      </c>
      <c r="J16" s="90">
        <v>99.4</v>
      </c>
      <c r="K16" s="90">
        <v>88</v>
      </c>
      <c r="L16" s="90">
        <v>95</v>
      </c>
      <c r="M16" s="90">
        <v>0</v>
      </c>
      <c r="N16" s="90">
        <v>0</v>
      </c>
      <c r="O16" s="90">
        <v>85</v>
      </c>
      <c r="P16" s="90">
        <v>87</v>
      </c>
      <c r="Q16" s="89">
        <v>96</v>
      </c>
    </row>
    <row r="17" spans="1:17">
      <c r="A17" s="85"/>
      <c r="B17" s="86"/>
      <c r="C17" s="86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</row>
    <row r="18" spans="1:17">
      <c r="A18" s="85"/>
      <c r="B18" s="85"/>
      <c r="C18" s="85"/>
      <c r="D18" s="85"/>
      <c r="E18" s="88" t="s">
        <v>74</v>
      </c>
      <c r="F18" s="87" t="s">
        <v>58</v>
      </c>
      <c r="G18" s="87" t="s">
        <v>73</v>
      </c>
      <c r="H18" s="87" t="s">
        <v>72</v>
      </c>
      <c r="I18" s="88" t="s">
        <v>71</v>
      </c>
      <c r="J18" s="87" t="s">
        <v>58</v>
      </c>
      <c r="K18" s="87" t="s">
        <v>67</v>
      </c>
      <c r="L18" s="87"/>
      <c r="M18" s="85"/>
      <c r="N18" s="85"/>
      <c r="O18" s="85"/>
      <c r="P18" s="85"/>
      <c r="Q18" s="85"/>
    </row>
    <row r="19" spans="1:17" ht="39" customHeight="1">
      <c r="A19" s="85"/>
      <c r="B19" s="85"/>
      <c r="C19" s="85"/>
      <c r="D19" s="85"/>
      <c r="E19" s="88"/>
      <c r="F19" s="87" t="s">
        <v>59</v>
      </c>
      <c r="G19" s="87"/>
      <c r="H19" s="87"/>
      <c r="I19" s="88"/>
      <c r="J19" s="87" t="s">
        <v>59</v>
      </c>
      <c r="K19" s="87"/>
      <c r="L19" s="87"/>
      <c r="M19" s="85"/>
      <c r="N19" s="85"/>
      <c r="O19" s="85"/>
      <c r="P19" s="85"/>
      <c r="Q19" s="85"/>
    </row>
    <row r="20" spans="1:17">
      <c r="A20" s="85"/>
      <c r="B20" s="85"/>
      <c r="C20" s="85"/>
      <c r="D20" s="85"/>
      <c r="E20" s="88"/>
      <c r="F20" s="87" t="s">
        <v>60</v>
      </c>
      <c r="G20" s="87" t="s">
        <v>70</v>
      </c>
      <c r="H20" s="87"/>
      <c r="I20" s="88"/>
      <c r="J20" s="87" t="s">
        <v>60</v>
      </c>
      <c r="K20" s="87" t="s">
        <v>70</v>
      </c>
      <c r="L20" s="87"/>
      <c r="M20" s="85"/>
      <c r="N20" s="85"/>
      <c r="O20" s="85"/>
      <c r="P20" s="85"/>
      <c r="Q20" s="85"/>
    </row>
    <row r="21" spans="1:17">
      <c r="A21" s="85"/>
      <c r="B21" s="85"/>
      <c r="C21" s="86"/>
      <c r="D21" s="86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</row>
  </sheetData>
  <mergeCells count="11">
    <mergeCell ref="H4:Q4"/>
    <mergeCell ref="C21:D21"/>
    <mergeCell ref="B17:C17"/>
    <mergeCell ref="C2:Q2"/>
    <mergeCell ref="C3:Q3"/>
    <mergeCell ref="A4:B5"/>
    <mergeCell ref="C4:C6"/>
    <mergeCell ref="D4:D6"/>
    <mergeCell ref="E4:E6"/>
    <mergeCell ref="F4:F5"/>
    <mergeCell ref="G4:G6"/>
  </mergeCells>
  <pageMargins left="0" right="0" top="0" bottom="0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2C1A-87DD-4706-9C63-F084DE20CD00}">
  <sheetPr>
    <outlinePr summaryBelow="0"/>
  </sheetPr>
  <dimension ref="A1:R22"/>
  <sheetViews>
    <sheetView topLeftCell="F1" workbookViewId="0">
      <selection activeCell="O20" sqref="O20"/>
    </sheetView>
  </sheetViews>
  <sheetFormatPr defaultRowHeight="14.4"/>
  <cols>
    <col min="1" max="1" width="3.33203125" style="84" customWidth="1"/>
    <col min="2" max="2" width="0.109375" style="84" customWidth="1"/>
    <col min="3" max="3" width="9" style="84" customWidth="1"/>
    <col min="4" max="4" width="9.109375" style="84" customWidth="1"/>
    <col min="5" max="5" width="28.88671875" style="84" customWidth="1"/>
    <col min="6" max="6" width="11.6640625" style="84" customWidth="1"/>
    <col min="7" max="7" width="26" style="84" customWidth="1"/>
    <col min="8" max="8" width="14.109375" style="84" customWidth="1"/>
    <col min="9" max="9" width="15" style="84" customWidth="1"/>
    <col min="10" max="12" width="16.109375" style="84" customWidth="1"/>
    <col min="13" max="13" width="16" style="84" customWidth="1"/>
    <col min="14" max="14" width="0.109375" style="84" customWidth="1"/>
    <col min="15" max="18" width="16.109375" style="84" customWidth="1"/>
    <col min="19" max="16384" width="8.88671875" style="84"/>
  </cols>
  <sheetData>
    <row r="1" spans="1:18">
      <c r="A1" s="85"/>
      <c r="B1" s="85"/>
      <c r="C1" s="112"/>
      <c r="D1" s="85"/>
      <c r="E1" s="85"/>
      <c r="F1" s="85"/>
      <c r="G1" s="85" t="s">
        <v>123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>
      <c r="A2" s="85"/>
      <c r="B2" s="85"/>
      <c r="C2" s="111" t="s">
        <v>122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15" thickBot="1">
      <c r="A3" s="85"/>
      <c r="B3" s="85"/>
      <c r="C3" s="110" t="s">
        <v>121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</row>
    <row r="4" spans="1:18" ht="28.8" thickTop="1" thickBot="1">
      <c r="A4" s="108"/>
      <c r="B4" s="108"/>
      <c r="C4" s="121" t="s">
        <v>120</v>
      </c>
      <c r="D4" s="120" t="s">
        <v>119</v>
      </c>
      <c r="E4" s="120" t="s">
        <v>118</v>
      </c>
      <c r="F4" s="120" t="s">
        <v>117</v>
      </c>
      <c r="G4" s="120" t="s">
        <v>116</v>
      </c>
      <c r="H4" s="118" t="s">
        <v>115</v>
      </c>
      <c r="I4" s="118" t="s">
        <v>114</v>
      </c>
      <c r="J4" s="118" t="s">
        <v>113</v>
      </c>
      <c r="K4" s="118" t="s">
        <v>112</v>
      </c>
      <c r="L4" s="118" t="s">
        <v>111</v>
      </c>
      <c r="M4" s="119" t="s">
        <v>110</v>
      </c>
      <c r="N4" s="119"/>
      <c r="O4" s="118" t="s">
        <v>109</v>
      </c>
      <c r="P4" s="118" t="s">
        <v>108</v>
      </c>
      <c r="Q4" s="118" t="s">
        <v>107</v>
      </c>
      <c r="R4" s="117" t="s">
        <v>79</v>
      </c>
    </row>
    <row r="5" spans="1:18">
      <c r="A5" s="85"/>
      <c r="B5" s="85"/>
      <c r="C5" s="94">
        <v>89</v>
      </c>
      <c r="D5" s="92" t="s">
        <v>25</v>
      </c>
      <c r="E5" s="92" t="s">
        <v>26</v>
      </c>
      <c r="F5" s="92">
        <v>2024</v>
      </c>
      <c r="G5" s="91" t="s">
        <v>82</v>
      </c>
      <c r="H5" s="96">
        <v>0</v>
      </c>
      <c r="I5" s="96">
        <v>18000000</v>
      </c>
      <c r="J5" s="96">
        <v>101140000</v>
      </c>
      <c r="K5" s="96">
        <v>16330000</v>
      </c>
      <c r="L5" s="96">
        <v>32890000</v>
      </c>
      <c r="M5" s="113">
        <v>0</v>
      </c>
      <c r="N5" s="113"/>
      <c r="O5" s="96">
        <v>0</v>
      </c>
      <c r="P5" s="96">
        <v>100000</v>
      </c>
      <c r="Q5" s="96">
        <v>240000</v>
      </c>
      <c r="R5" s="97">
        <f>SUM(I5:Q5)</f>
        <v>168700000</v>
      </c>
    </row>
    <row r="6" spans="1:18">
      <c r="A6" s="85"/>
      <c r="B6" s="85"/>
      <c r="C6" s="94">
        <v>89</v>
      </c>
      <c r="D6" s="92" t="s">
        <v>25</v>
      </c>
      <c r="E6" s="92" t="s">
        <v>26</v>
      </c>
      <c r="F6" s="92">
        <v>2024</v>
      </c>
      <c r="G6" s="91" t="s">
        <v>81</v>
      </c>
      <c r="H6" s="96">
        <v>0</v>
      </c>
      <c r="I6" s="96">
        <v>18000000</v>
      </c>
      <c r="J6" s="96">
        <v>92140000</v>
      </c>
      <c r="K6" s="96">
        <v>16330000</v>
      </c>
      <c r="L6" s="96">
        <v>32790000</v>
      </c>
      <c r="M6" s="113">
        <v>0</v>
      </c>
      <c r="N6" s="113"/>
      <c r="O6" s="96">
        <v>0</v>
      </c>
      <c r="P6" s="96">
        <v>130000</v>
      </c>
      <c r="Q6" s="96">
        <v>665000</v>
      </c>
      <c r="R6" s="97">
        <f>SUM(I6:Q6)</f>
        <v>160055000</v>
      </c>
    </row>
    <row r="7" spans="1:18">
      <c r="A7" s="85"/>
      <c r="B7" s="85"/>
      <c r="C7" s="94">
        <v>89</v>
      </c>
      <c r="D7" s="92" t="s">
        <v>25</v>
      </c>
      <c r="E7" s="92" t="s">
        <v>26</v>
      </c>
      <c r="F7" s="92">
        <v>2024</v>
      </c>
      <c r="G7" s="91" t="s">
        <v>106</v>
      </c>
      <c r="H7" s="96">
        <v>0</v>
      </c>
      <c r="I7" s="96">
        <v>16362000</v>
      </c>
      <c r="J7" s="96">
        <v>91650957</v>
      </c>
      <c r="K7" s="96">
        <v>14413032</v>
      </c>
      <c r="L7" s="96">
        <v>31089213</v>
      </c>
      <c r="M7" s="113">
        <v>0</v>
      </c>
      <c r="N7" s="113"/>
      <c r="O7" s="96">
        <v>0</v>
      </c>
      <c r="P7" s="96">
        <v>110930</v>
      </c>
      <c r="Q7" s="96">
        <v>578265</v>
      </c>
      <c r="R7" s="97">
        <f>SUM(I7:Q7)</f>
        <v>154204397</v>
      </c>
    </row>
    <row r="8" spans="1:18">
      <c r="A8" s="85"/>
      <c r="B8" s="85"/>
      <c r="C8" s="94">
        <v>89</v>
      </c>
      <c r="D8" s="92" t="s">
        <v>25</v>
      </c>
      <c r="E8" s="92" t="s">
        <v>26</v>
      </c>
      <c r="F8" s="92">
        <v>2024</v>
      </c>
      <c r="G8" s="91" t="s">
        <v>78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113">
        <v>0</v>
      </c>
      <c r="N8" s="113"/>
      <c r="O8" s="96">
        <v>0</v>
      </c>
      <c r="P8" s="96">
        <v>0</v>
      </c>
      <c r="Q8" s="96">
        <v>0</v>
      </c>
      <c r="R8" s="97">
        <f>SUM(I8:Q8)</f>
        <v>0</v>
      </c>
    </row>
    <row r="9" spans="1:18">
      <c r="A9" s="85"/>
      <c r="B9" s="85"/>
      <c r="C9" s="94">
        <v>89</v>
      </c>
      <c r="D9" s="92" t="s">
        <v>25</v>
      </c>
      <c r="E9" s="92" t="s">
        <v>77</v>
      </c>
      <c r="F9" s="92">
        <v>2024</v>
      </c>
      <c r="G9" s="91"/>
      <c r="H9" s="96">
        <v>0</v>
      </c>
      <c r="I9" s="96">
        <f>I6-I7</f>
        <v>1638000</v>
      </c>
      <c r="J9" s="96">
        <f>J6-J7</f>
        <v>489043</v>
      </c>
      <c r="K9" s="96">
        <f>K6-K7</f>
        <v>1916968</v>
      </c>
      <c r="L9" s="96">
        <f>L6-L7</f>
        <v>1700787</v>
      </c>
      <c r="M9" s="113">
        <v>0</v>
      </c>
      <c r="N9" s="113"/>
      <c r="O9" s="96">
        <v>0</v>
      </c>
      <c r="P9" s="96">
        <f>P6-P7</f>
        <v>19070</v>
      </c>
      <c r="Q9" s="96">
        <f>Q6-Q7</f>
        <v>86735</v>
      </c>
      <c r="R9" s="98">
        <f>SUM(I9:Q9)</f>
        <v>5850603</v>
      </c>
    </row>
    <row r="10" spans="1:18">
      <c r="A10" s="85"/>
      <c r="B10" s="85"/>
      <c r="C10" s="94">
        <v>89</v>
      </c>
      <c r="D10" s="92" t="s">
        <v>25</v>
      </c>
      <c r="E10" s="92" t="s">
        <v>75</v>
      </c>
      <c r="F10" s="92">
        <v>2024</v>
      </c>
      <c r="G10" s="91"/>
      <c r="H10" s="96">
        <v>0</v>
      </c>
      <c r="I10" s="96">
        <v>0</v>
      </c>
      <c r="J10" s="96">
        <v>28</v>
      </c>
      <c r="K10" s="96">
        <v>27</v>
      </c>
      <c r="L10" s="96">
        <v>14.6</v>
      </c>
      <c r="M10" s="113">
        <v>0</v>
      </c>
      <c r="N10" s="113"/>
      <c r="O10" s="96">
        <v>0</v>
      </c>
      <c r="P10" s="96">
        <v>49.5</v>
      </c>
      <c r="Q10" s="96">
        <v>25</v>
      </c>
      <c r="R10" s="97">
        <v>22.4</v>
      </c>
    </row>
    <row r="11" spans="1:18">
      <c r="A11" s="85"/>
      <c r="B11" s="85"/>
      <c r="C11" s="94">
        <v>89</v>
      </c>
      <c r="D11" s="92" t="s">
        <v>25</v>
      </c>
      <c r="E11" s="92" t="s">
        <v>105</v>
      </c>
      <c r="F11" s="92">
        <v>2024</v>
      </c>
      <c r="G11" s="91" t="s">
        <v>82</v>
      </c>
      <c r="H11" s="96">
        <v>0</v>
      </c>
      <c r="I11" s="96">
        <v>18000000</v>
      </c>
      <c r="J11" s="96">
        <v>101140000</v>
      </c>
      <c r="K11" s="96">
        <v>16330000</v>
      </c>
      <c r="L11" s="96">
        <v>32890000</v>
      </c>
      <c r="M11" s="113">
        <v>0</v>
      </c>
      <c r="N11" s="113"/>
      <c r="O11" s="96">
        <v>0</v>
      </c>
      <c r="P11" s="96">
        <v>100000</v>
      </c>
      <c r="Q11" s="96">
        <v>240000</v>
      </c>
      <c r="R11" s="97">
        <f>SUM(I11:Q11)</f>
        <v>168700000</v>
      </c>
    </row>
    <row r="12" spans="1:18">
      <c r="A12" s="85"/>
      <c r="B12" s="85"/>
      <c r="C12" s="94">
        <v>89</v>
      </c>
      <c r="D12" s="92" t="s">
        <v>25</v>
      </c>
      <c r="E12" s="92" t="s">
        <v>105</v>
      </c>
      <c r="F12" s="92">
        <v>2024</v>
      </c>
      <c r="G12" s="91" t="s">
        <v>81</v>
      </c>
      <c r="H12" s="96">
        <v>0</v>
      </c>
      <c r="I12" s="96">
        <v>18000000</v>
      </c>
      <c r="J12" s="96">
        <v>92140000</v>
      </c>
      <c r="K12" s="96">
        <v>16330000</v>
      </c>
      <c r="L12" s="96">
        <v>32790000</v>
      </c>
      <c r="M12" s="113">
        <v>0</v>
      </c>
      <c r="N12" s="113"/>
      <c r="O12" s="96">
        <v>0</v>
      </c>
      <c r="P12" s="96">
        <v>130000</v>
      </c>
      <c r="Q12" s="96">
        <v>665000</v>
      </c>
      <c r="R12" s="97">
        <f>SUM(I12:Q12)</f>
        <v>160055000</v>
      </c>
    </row>
    <row r="13" spans="1:18">
      <c r="A13" s="85"/>
      <c r="B13" s="85"/>
      <c r="C13" s="94">
        <v>89</v>
      </c>
      <c r="D13" s="92" t="s">
        <v>25</v>
      </c>
      <c r="E13" s="92" t="s">
        <v>105</v>
      </c>
      <c r="F13" s="92">
        <v>2024</v>
      </c>
      <c r="G13" s="99" t="s">
        <v>106</v>
      </c>
      <c r="H13" s="95">
        <v>0</v>
      </c>
      <c r="I13" s="95">
        <v>16362000</v>
      </c>
      <c r="J13" s="96">
        <v>91650957</v>
      </c>
      <c r="K13" s="96">
        <v>14413032</v>
      </c>
      <c r="L13" s="96">
        <v>31089213</v>
      </c>
      <c r="M13" s="116">
        <v>0</v>
      </c>
      <c r="N13" s="116"/>
      <c r="O13" s="95">
        <v>0</v>
      </c>
      <c r="P13" s="96">
        <v>110930</v>
      </c>
      <c r="Q13" s="96">
        <v>578265</v>
      </c>
      <c r="R13" s="98">
        <f>SUM(I13:Q13)</f>
        <v>154204397</v>
      </c>
    </row>
    <row r="14" spans="1:18">
      <c r="A14" s="85"/>
      <c r="B14" s="85"/>
      <c r="C14" s="94">
        <v>89</v>
      </c>
      <c r="D14" s="92" t="s">
        <v>25</v>
      </c>
      <c r="E14" s="92" t="s">
        <v>105</v>
      </c>
      <c r="F14" s="92">
        <v>2024</v>
      </c>
      <c r="G14" s="91" t="s">
        <v>78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113">
        <v>0</v>
      </c>
      <c r="N14" s="113"/>
      <c r="O14" s="96">
        <v>0</v>
      </c>
      <c r="P14" s="96">
        <v>0</v>
      </c>
      <c r="Q14" s="96">
        <v>0</v>
      </c>
      <c r="R14" s="97">
        <v>0</v>
      </c>
    </row>
    <row r="15" spans="1:18">
      <c r="A15" s="85"/>
      <c r="B15" s="85"/>
      <c r="C15" s="94">
        <v>89</v>
      </c>
      <c r="D15" s="92" t="s">
        <v>25</v>
      </c>
      <c r="E15" s="92" t="s">
        <v>104</v>
      </c>
      <c r="F15" s="92">
        <v>2024</v>
      </c>
      <c r="G15" s="91" t="s">
        <v>82</v>
      </c>
      <c r="H15" s="96">
        <v>60</v>
      </c>
      <c r="I15" s="115"/>
      <c r="J15" s="96"/>
      <c r="K15" s="96"/>
      <c r="L15" s="96"/>
      <c r="M15" s="113"/>
      <c r="N15" s="113"/>
      <c r="O15" s="96"/>
      <c r="P15" s="96"/>
      <c r="Q15" s="96"/>
      <c r="R15" s="97">
        <v>0</v>
      </c>
    </row>
    <row r="16" spans="1:18">
      <c r="A16" s="85"/>
      <c r="B16" s="85"/>
      <c r="C16" s="94">
        <v>89</v>
      </c>
      <c r="D16" s="92" t="s">
        <v>25</v>
      </c>
      <c r="E16" s="92" t="s">
        <v>104</v>
      </c>
      <c r="F16" s="92">
        <v>2024</v>
      </c>
      <c r="G16" s="91" t="s">
        <v>81</v>
      </c>
      <c r="H16" s="96">
        <v>60</v>
      </c>
      <c r="I16" s="96"/>
      <c r="J16" s="96"/>
      <c r="K16" s="96"/>
      <c r="L16" s="96"/>
      <c r="M16" s="113"/>
      <c r="N16" s="113"/>
      <c r="O16" s="96"/>
      <c r="P16" s="96"/>
      <c r="Q16" s="96"/>
      <c r="R16" s="97">
        <v>0</v>
      </c>
    </row>
    <row r="17" spans="1:18">
      <c r="A17" s="85"/>
      <c r="B17" s="85"/>
      <c r="C17" s="94">
        <v>89</v>
      </c>
      <c r="D17" s="92" t="s">
        <v>25</v>
      </c>
      <c r="E17" s="92" t="s">
        <v>104</v>
      </c>
      <c r="F17" s="92">
        <v>2024</v>
      </c>
      <c r="G17" s="91" t="s">
        <v>103</v>
      </c>
      <c r="H17" s="114">
        <v>52</v>
      </c>
      <c r="I17" s="96"/>
      <c r="J17" s="96"/>
      <c r="K17" s="96"/>
      <c r="L17" s="96"/>
      <c r="M17" s="113"/>
      <c r="N17" s="113"/>
      <c r="O17" s="96"/>
      <c r="P17" s="96"/>
      <c r="Q17" s="96"/>
      <c r="R17" s="97">
        <v>0</v>
      </c>
    </row>
    <row r="18" spans="1:18">
      <c r="A18" s="85"/>
      <c r="B18" s="86"/>
      <c r="C18" s="86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>
      <c r="A19" s="85"/>
      <c r="B19" s="85"/>
      <c r="C19" s="85"/>
      <c r="D19" s="85"/>
      <c r="E19" s="88" t="s">
        <v>74</v>
      </c>
      <c r="F19" s="87" t="s">
        <v>58</v>
      </c>
      <c r="G19" s="87" t="s">
        <v>73</v>
      </c>
      <c r="H19" s="87" t="s">
        <v>102</v>
      </c>
      <c r="I19" s="88" t="s">
        <v>101</v>
      </c>
      <c r="J19" s="87" t="s">
        <v>58</v>
      </c>
      <c r="K19" s="87" t="s">
        <v>67</v>
      </c>
      <c r="L19" s="87"/>
      <c r="M19" s="87"/>
      <c r="N19" s="85"/>
      <c r="O19" s="85"/>
      <c r="P19" s="85"/>
      <c r="Q19" s="85"/>
      <c r="R19" s="85"/>
    </row>
    <row r="20" spans="1:18">
      <c r="A20" s="85"/>
      <c r="B20" s="85"/>
      <c r="C20" s="85"/>
      <c r="D20" s="85"/>
      <c r="E20" s="88"/>
      <c r="F20" s="87" t="s">
        <v>59</v>
      </c>
      <c r="G20" s="87"/>
      <c r="H20" s="87"/>
      <c r="I20" s="88"/>
      <c r="J20" s="87" t="s">
        <v>59</v>
      </c>
      <c r="K20" s="87"/>
      <c r="L20" s="87"/>
      <c r="M20" s="87"/>
      <c r="N20" s="85"/>
      <c r="O20" s="85"/>
      <c r="P20" s="85"/>
      <c r="Q20" s="85"/>
      <c r="R20" s="85"/>
    </row>
    <row r="21" spans="1:18">
      <c r="A21" s="85"/>
      <c r="B21" s="85"/>
      <c r="C21" s="85"/>
      <c r="D21" s="85"/>
      <c r="E21" s="88"/>
      <c r="F21" s="87" t="s">
        <v>60</v>
      </c>
      <c r="G21" s="87" t="s">
        <v>70</v>
      </c>
      <c r="H21" s="87"/>
      <c r="I21" s="88"/>
      <c r="J21" s="87" t="s">
        <v>60</v>
      </c>
      <c r="K21" s="87" t="s">
        <v>70</v>
      </c>
      <c r="L21" s="87"/>
      <c r="M21" s="87"/>
      <c r="N21" s="85"/>
      <c r="O21" s="85"/>
      <c r="P21" s="85"/>
      <c r="Q21" s="85"/>
      <c r="R21" s="85"/>
    </row>
    <row r="22" spans="1:18">
      <c r="A22" s="85"/>
      <c r="B22" s="85"/>
      <c r="C22" s="86"/>
      <c r="D22" s="86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</row>
  </sheetData>
  <mergeCells count="19">
    <mergeCell ref="M13:N13"/>
    <mergeCell ref="M14:N14"/>
    <mergeCell ref="M15:N15"/>
    <mergeCell ref="M7:N7"/>
    <mergeCell ref="M8:N8"/>
    <mergeCell ref="M9:N9"/>
    <mergeCell ref="M10:N10"/>
    <mergeCell ref="C22:D22"/>
    <mergeCell ref="M16:N16"/>
    <mergeCell ref="M17:N17"/>
    <mergeCell ref="B18:C18"/>
    <mergeCell ref="M11:N11"/>
    <mergeCell ref="M12:N12"/>
    <mergeCell ref="C2:R2"/>
    <mergeCell ref="C3:R3"/>
    <mergeCell ref="A4:B4"/>
    <mergeCell ref="M4:N4"/>
    <mergeCell ref="M5:N5"/>
    <mergeCell ref="M6:N6"/>
  </mergeCells>
  <pageMargins left="0" right="0" top="0" bottom="0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AD7B-F65F-4F7E-A33D-769C634E2063}">
  <sheetPr>
    <outlinePr summaryBelow="0"/>
  </sheetPr>
  <dimension ref="A1:M49"/>
  <sheetViews>
    <sheetView topLeftCell="A8" workbookViewId="0">
      <selection activeCell="J16" sqref="J16"/>
    </sheetView>
  </sheetViews>
  <sheetFormatPr defaultRowHeight="14.4"/>
  <cols>
    <col min="1" max="1" width="11.33203125" style="84" customWidth="1"/>
    <col min="2" max="2" width="28.5546875" style="84" customWidth="1"/>
    <col min="3" max="3" width="13.33203125" style="84" customWidth="1"/>
    <col min="4" max="4" width="9.109375" style="84" customWidth="1"/>
    <col min="5" max="5" width="13.44140625" style="84" customWidth="1"/>
    <col min="6" max="6" width="8.6640625" style="84" customWidth="1"/>
    <col min="7" max="7" width="13.44140625" style="84" customWidth="1"/>
    <col min="8" max="8" width="11.109375" style="84" customWidth="1"/>
    <col min="9" max="9" width="12.6640625" style="84" customWidth="1"/>
    <col min="10" max="10" width="14.109375" style="84" customWidth="1"/>
    <col min="11" max="11" width="8.88671875" style="84" customWidth="1"/>
    <col min="12" max="12" width="13.33203125" style="84" customWidth="1"/>
    <col min="13" max="13" width="11.6640625" style="84" customWidth="1"/>
    <col min="14" max="16384" width="8.88671875" style="84"/>
  </cols>
  <sheetData>
    <row r="1" spans="1:13">
      <c r="A1" s="209" t="s">
        <v>160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15" thickBot="1">
      <c r="A2" s="208" t="s">
        <v>159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</row>
    <row r="3" spans="1:13" ht="15.6" thickTop="1" thickBot="1">
      <c r="A3" s="207" t="s">
        <v>158</v>
      </c>
      <c r="B3" s="206" t="s">
        <v>157</v>
      </c>
      <c r="C3" s="206"/>
      <c r="D3" s="206"/>
      <c r="E3" s="205" t="s">
        <v>3</v>
      </c>
      <c r="F3" s="205"/>
      <c r="G3" s="204">
        <v>89</v>
      </c>
      <c r="H3" s="204"/>
      <c r="I3" s="204"/>
      <c r="J3" s="204"/>
      <c r="K3" s="204"/>
      <c r="L3" s="204"/>
      <c r="M3" s="204"/>
    </row>
    <row r="4" spans="1:13" ht="13.5" customHeight="1" thickTop="1">
      <c r="A4" s="207"/>
      <c r="B4" s="206"/>
      <c r="C4" s="206"/>
      <c r="D4" s="206"/>
      <c r="E4" s="205"/>
      <c r="F4" s="205"/>
      <c r="G4" s="204"/>
      <c r="H4" s="204"/>
      <c r="I4" s="204"/>
      <c r="J4" s="204"/>
      <c r="K4" s="204"/>
      <c r="L4" s="204"/>
      <c r="M4" s="204"/>
    </row>
    <row r="5" spans="1:13">
      <c r="A5" s="203" t="s">
        <v>156</v>
      </c>
      <c r="B5" s="202" t="s">
        <v>26</v>
      </c>
      <c r="C5" s="202"/>
      <c r="D5" s="202"/>
      <c r="E5" s="201" t="s">
        <v>155</v>
      </c>
      <c r="F5" s="201"/>
      <c r="G5" s="200" t="s">
        <v>25</v>
      </c>
      <c r="H5" s="200"/>
      <c r="I5" s="200"/>
      <c r="J5" s="200"/>
      <c r="K5" s="200"/>
      <c r="L5" s="200"/>
      <c r="M5" s="200"/>
    </row>
    <row r="6" spans="1:13" ht="21" customHeight="1" thickBot="1">
      <c r="A6" s="187" t="s">
        <v>4</v>
      </c>
      <c r="B6" s="187"/>
      <c r="C6" s="199" t="s">
        <v>154</v>
      </c>
      <c r="D6" s="199"/>
      <c r="E6" s="199"/>
      <c r="F6" s="199"/>
      <c r="G6" s="199"/>
      <c r="H6" s="199"/>
      <c r="I6" s="199"/>
      <c r="J6" s="199"/>
      <c r="K6" s="199"/>
      <c r="L6" s="199"/>
      <c r="M6" s="199"/>
    </row>
    <row r="7" spans="1:13" ht="32.25" customHeight="1" thickTop="1" thickBot="1">
      <c r="A7" s="187"/>
      <c r="B7" s="187"/>
      <c r="C7" s="198" t="s">
        <v>153</v>
      </c>
      <c r="D7" s="197">
        <v>2023</v>
      </c>
      <c r="E7" s="195" t="s">
        <v>6</v>
      </c>
      <c r="F7" s="195"/>
      <c r="G7" s="195" t="s">
        <v>6</v>
      </c>
      <c r="H7" s="195"/>
      <c r="I7" s="196" t="s">
        <v>6</v>
      </c>
      <c r="J7" s="195" t="s">
        <v>6</v>
      </c>
      <c r="K7" s="195"/>
      <c r="L7" s="189" t="s">
        <v>152</v>
      </c>
      <c r="M7" s="188" t="s">
        <v>8</v>
      </c>
    </row>
    <row r="8" spans="1:13" ht="59.25" customHeight="1" thickTop="1" thickBot="1">
      <c r="A8" s="187"/>
      <c r="B8" s="187"/>
      <c r="C8" s="194" t="s">
        <v>151</v>
      </c>
      <c r="D8" s="193" t="s">
        <v>10</v>
      </c>
      <c r="E8" s="191" t="s">
        <v>63</v>
      </c>
      <c r="F8" s="190" t="s">
        <v>10</v>
      </c>
      <c r="G8" s="191" t="s">
        <v>65</v>
      </c>
      <c r="H8" s="190" t="s">
        <v>10</v>
      </c>
      <c r="I8" s="192" t="s">
        <v>150</v>
      </c>
      <c r="J8" s="191" t="s">
        <v>149</v>
      </c>
      <c r="K8" s="190" t="s">
        <v>10</v>
      </c>
      <c r="L8" s="189"/>
      <c r="M8" s="188"/>
    </row>
    <row r="9" spans="1:13" ht="23.25" customHeight="1" thickTop="1" thickBot="1">
      <c r="A9" s="187"/>
      <c r="B9" s="187"/>
      <c r="C9" s="186" t="s">
        <v>12</v>
      </c>
      <c r="D9" s="186" t="s">
        <v>13</v>
      </c>
      <c r="E9" s="186" t="s">
        <v>14</v>
      </c>
      <c r="F9" s="186" t="s">
        <v>15</v>
      </c>
      <c r="G9" s="186" t="s">
        <v>16</v>
      </c>
      <c r="H9" s="186" t="s">
        <v>17</v>
      </c>
      <c r="I9" s="186" t="s">
        <v>18</v>
      </c>
      <c r="J9" s="186" t="s">
        <v>19</v>
      </c>
      <c r="K9" s="186" t="s">
        <v>20</v>
      </c>
      <c r="L9" s="186" t="s">
        <v>148</v>
      </c>
      <c r="M9" s="185" t="s">
        <v>21</v>
      </c>
    </row>
    <row r="10" spans="1:13" ht="15" thickTop="1">
      <c r="A10" s="184" t="s">
        <v>30</v>
      </c>
      <c r="B10" s="184"/>
      <c r="C10" s="180"/>
      <c r="D10" s="181"/>
      <c r="E10" s="180"/>
      <c r="F10" s="181"/>
      <c r="G10" s="180"/>
      <c r="H10" s="181"/>
      <c r="I10" s="183"/>
      <c r="J10" s="180"/>
      <c r="K10" s="181"/>
      <c r="L10" s="180"/>
      <c r="M10" s="179"/>
    </row>
    <row r="11" spans="1:13">
      <c r="A11" s="164" t="s">
        <v>23</v>
      </c>
      <c r="B11" s="163" t="s">
        <v>24</v>
      </c>
      <c r="C11" s="180"/>
      <c r="D11" s="181"/>
      <c r="E11" s="180"/>
      <c r="F11" s="181"/>
      <c r="G11" s="180"/>
      <c r="H11" s="181"/>
      <c r="I11" s="182"/>
      <c r="J11" s="180"/>
      <c r="K11" s="181"/>
      <c r="L11" s="180"/>
      <c r="M11" s="179"/>
    </row>
    <row r="12" spans="1:13">
      <c r="A12" s="145" t="s">
        <v>32</v>
      </c>
      <c r="B12" s="177" t="s">
        <v>33</v>
      </c>
      <c r="C12" s="176">
        <v>70177000</v>
      </c>
      <c r="D12" s="176">
        <v>68</v>
      </c>
      <c r="E12" s="175">
        <v>101140000</v>
      </c>
      <c r="F12" s="178">
        <v>67</v>
      </c>
      <c r="G12" s="175">
        <v>92140000</v>
      </c>
      <c r="H12" s="178">
        <v>67</v>
      </c>
      <c r="I12" s="175">
        <f>G12-E12</f>
        <v>-9000000</v>
      </c>
      <c r="J12" s="96">
        <v>91650957</v>
      </c>
      <c r="K12" s="175">
        <v>59</v>
      </c>
      <c r="L12" s="175">
        <f>G12-J12</f>
        <v>489043</v>
      </c>
      <c r="M12" s="171">
        <f>J12/G12*100</f>
        <v>99.469239201215544</v>
      </c>
    </row>
    <row r="13" spans="1:13">
      <c r="A13" s="145" t="s">
        <v>34</v>
      </c>
      <c r="B13" s="177" t="s">
        <v>35</v>
      </c>
      <c r="C13" s="176">
        <v>11014000</v>
      </c>
      <c r="D13" s="176">
        <v>11</v>
      </c>
      <c r="E13" s="175">
        <v>16330000</v>
      </c>
      <c r="F13" s="178">
        <v>10.8</v>
      </c>
      <c r="G13" s="175">
        <v>16330000</v>
      </c>
      <c r="H13" s="178">
        <v>10.8</v>
      </c>
      <c r="I13" s="175">
        <f>G13-E13</f>
        <v>0</v>
      </c>
      <c r="J13" s="96">
        <v>14413032</v>
      </c>
      <c r="K13" s="175">
        <v>93</v>
      </c>
      <c r="L13" s="175">
        <f>G13-J13</f>
        <v>1916968</v>
      </c>
      <c r="M13" s="171">
        <f>J13/G13*100</f>
        <v>88.261065523576249</v>
      </c>
    </row>
    <row r="14" spans="1:13">
      <c r="A14" s="145" t="s">
        <v>36</v>
      </c>
      <c r="B14" s="177" t="s">
        <v>37</v>
      </c>
      <c r="C14" s="176">
        <v>20738000</v>
      </c>
      <c r="D14" s="176">
        <v>20</v>
      </c>
      <c r="E14" s="175">
        <v>32890000</v>
      </c>
      <c r="F14" s="178">
        <v>21.8</v>
      </c>
      <c r="G14" s="175">
        <v>32790000</v>
      </c>
      <c r="H14" s="178">
        <v>21.8</v>
      </c>
      <c r="I14" s="175">
        <f>G14-E14</f>
        <v>-100000</v>
      </c>
      <c r="J14" s="96">
        <v>31089213</v>
      </c>
      <c r="K14" s="175">
        <v>20</v>
      </c>
      <c r="L14" s="175">
        <f>G14-J14</f>
        <v>1700787</v>
      </c>
      <c r="M14" s="171">
        <f>J14/G14*100</f>
        <v>94.813092406221415</v>
      </c>
    </row>
    <row r="15" spans="1:13">
      <c r="A15" s="145" t="s">
        <v>38</v>
      </c>
      <c r="B15" s="177" t="s">
        <v>39</v>
      </c>
      <c r="C15" s="176">
        <v>0</v>
      </c>
      <c r="D15" s="176">
        <v>0</v>
      </c>
      <c r="E15" s="175">
        <v>0</v>
      </c>
      <c r="F15" s="178">
        <v>0</v>
      </c>
      <c r="G15" s="175">
        <v>0</v>
      </c>
      <c r="H15" s="178">
        <v>0</v>
      </c>
      <c r="I15" s="175">
        <f>G15-E15</f>
        <v>0</v>
      </c>
      <c r="J15" s="176">
        <v>0</v>
      </c>
      <c r="K15" s="175">
        <v>0</v>
      </c>
      <c r="L15" s="175">
        <f>G15-J15</f>
        <v>0</v>
      </c>
      <c r="M15" s="171"/>
    </row>
    <row r="16" spans="1:13">
      <c r="A16" s="145" t="s">
        <v>40</v>
      </c>
      <c r="B16" s="177" t="s">
        <v>41</v>
      </c>
      <c r="C16" s="176">
        <v>0</v>
      </c>
      <c r="D16" s="176">
        <v>0</v>
      </c>
      <c r="E16" s="175">
        <v>0</v>
      </c>
      <c r="F16" s="178">
        <v>0</v>
      </c>
      <c r="G16" s="175">
        <v>0</v>
      </c>
      <c r="H16" s="178">
        <v>0</v>
      </c>
      <c r="I16" s="175">
        <f>G16-E16</f>
        <v>0</v>
      </c>
      <c r="J16" s="176">
        <v>0</v>
      </c>
      <c r="K16" s="175">
        <v>0</v>
      </c>
      <c r="L16" s="175">
        <f>G16-J16</f>
        <v>0</v>
      </c>
      <c r="M16" s="171"/>
    </row>
    <row r="17" spans="1:13">
      <c r="A17" s="145" t="s">
        <v>42</v>
      </c>
      <c r="B17" s="177" t="s">
        <v>43</v>
      </c>
      <c r="C17" s="176">
        <v>66000</v>
      </c>
      <c r="D17" s="176">
        <v>0.06</v>
      </c>
      <c r="E17" s="175">
        <v>100000</v>
      </c>
      <c r="F17" s="178">
        <v>0.06</v>
      </c>
      <c r="G17" s="175">
        <v>130000</v>
      </c>
      <c r="H17" s="178">
        <v>0.06</v>
      </c>
      <c r="I17" s="175">
        <f>G17-E17</f>
        <v>30000</v>
      </c>
      <c r="J17" s="176">
        <v>110930</v>
      </c>
      <c r="K17" s="175">
        <v>0.1</v>
      </c>
      <c r="L17" s="175">
        <f>G17-J17</f>
        <v>19070</v>
      </c>
      <c r="M17" s="171">
        <f>J17/G17*100</f>
        <v>85.330769230769235</v>
      </c>
    </row>
    <row r="18" spans="1:13">
      <c r="A18" s="145" t="s">
        <v>44</v>
      </c>
      <c r="B18" s="177" t="s">
        <v>45</v>
      </c>
      <c r="C18" s="176">
        <v>340000</v>
      </c>
      <c r="D18" s="176">
        <v>0.3</v>
      </c>
      <c r="E18" s="175">
        <v>490000</v>
      </c>
      <c r="F18" s="178">
        <v>0.15</v>
      </c>
      <c r="G18" s="175">
        <v>665000</v>
      </c>
      <c r="H18" s="178">
        <v>0.15</v>
      </c>
      <c r="I18" s="175">
        <f>G18-E18</f>
        <v>175000</v>
      </c>
      <c r="J18" s="96">
        <v>578265</v>
      </c>
      <c r="K18" s="175">
        <v>0.08</v>
      </c>
      <c r="L18" s="175">
        <f>G18-J18</f>
        <v>86735</v>
      </c>
      <c r="M18" s="171">
        <f>J18/G18*100</f>
        <v>86.957142857142856</v>
      </c>
    </row>
    <row r="19" spans="1:13">
      <c r="A19" s="145"/>
      <c r="B19" s="174" t="s">
        <v>147</v>
      </c>
      <c r="C19" s="173">
        <f>SUM(C11:C18)</f>
        <v>102335000</v>
      </c>
      <c r="D19" s="173"/>
      <c r="E19" s="172">
        <f>SUM(E12:E18)</f>
        <v>150950000</v>
      </c>
      <c r="F19" s="172">
        <v>89</v>
      </c>
      <c r="G19" s="172">
        <f>SUM(G12:G18)</f>
        <v>142055000</v>
      </c>
      <c r="H19" s="172">
        <v>89</v>
      </c>
      <c r="I19" s="172">
        <f>I14+I17+I18</f>
        <v>105000</v>
      </c>
      <c r="J19" s="173">
        <f>SUM(J11:J18)</f>
        <v>137842397</v>
      </c>
      <c r="K19" s="172"/>
      <c r="L19" s="172">
        <f>SUM(L12:L18)</f>
        <v>4212603</v>
      </c>
      <c r="M19" s="171">
        <f>J19/G19*100</f>
        <v>97.034526767801196</v>
      </c>
    </row>
    <row r="20" spans="1:13">
      <c r="A20" s="145" t="s">
        <v>47</v>
      </c>
      <c r="B20" s="177" t="s">
        <v>48</v>
      </c>
      <c r="C20" s="176">
        <v>0</v>
      </c>
      <c r="D20" s="176">
        <v>0</v>
      </c>
      <c r="E20" s="175">
        <v>0</v>
      </c>
      <c r="F20" s="175">
        <v>0</v>
      </c>
      <c r="G20" s="175">
        <v>0</v>
      </c>
      <c r="H20" s="175">
        <v>0</v>
      </c>
      <c r="I20" s="175">
        <v>0</v>
      </c>
      <c r="J20" s="176">
        <v>0</v>
      </c>
      <c r="K20" s="175">
        <v>0</v>
      </c>
      <c r="L20" s="175"/>
      <c r="M20" s="171"/>
    </row>
    <row r="21" spans="1:13">
      <c r="A21" s="145" t="s">
        <v>49</v>
      </c>
      <c r="B21" s="177" t="s">
        <v>50</v>
      </c>
      <c r="C21" s="176">
        <v>6000000</v>
      </c>
      <c r="D21" s="176">
        <v>5.5</v>
      </c>
      <c r="E21" s="175">
        <v>18000000</v>
      </c>
      <c r="F21" s="175">
        <v>11</v>
      </c>
      <c r="G21" s="175">
        <v>18000000</v>
      </c>
      <c r="H21" s="175">
        <v>11</v>
      </c>
      <c r="I21" s="175">
        <f>G21-E21</f>
        <v>0</v>
      </c>
      <c r="J21" s="176">
        <v>0</v>
      </c>
      <c r="K21" s="175">
        <v>29.7</v>
      </c>
      <c r="L21" s="175"/>
      <c r="M21" s="171">
        <f>J21/G21*100</f>
        <v>0</v>
      </c>
    </row>
    <row r="22" spans="1:13">
      <c r="A22" s="145"/>
      <c r="B22" s="177" t="s">
        <v>128</v>
      </c>
      <c r="C22" s="176">
        <v>6000000</v>
      </c>
      <c r="D22" s="176">
        <v>5.5</v>
      </c>
      <c r="E22" s="175">
        <v>18000000</v>
      </c>
      <c r="F22" s="175">
        <v>11</v>
      </c>
      <c r="G22" s="175">
        <v>18000000</v>
      </c>
      <c r="H22" s="175">
        <v>11</v>
      </c>
      <c r="I22" s="175">
        <f>G22-E22</f>
        <v>0</v>
      </c>
      <c r="J22" s="176">
        <v>0</v>
      </c>
      <c r="K22" s="175">
        <v>29.7</v>
      </c>
      <c r="L22" s="175"/>
      <c r="M22" s="171">
        <f>J22/G22*100</f>
        <v>0</v>
      </c>
    </row>
    <row r="23" spans="1:13">
      <c r="A23" s="145" t="s">
        <v>47</v>
      </c>
      <c r="B23" s="177" t="s">
        <v>48</v>
      </c>
      <c r="C23" s="176">
        <v>0</v>
      </c>
      <c r="D23" s="176">
        <v>0</v>
      </c>
      <c r="E23" s="175">
        <v>0</v>
      </c>
      <c r="F23" s="175">
        <v>0</v>
      </c>
      <c r="G23" s="175">
        <v>0</v>
      </c>
      <c r="H23" s="175">
        <v>0</v>
      </c>
      <c r="I23" s="175">
        <f>G23-E23</f>
        <v>0</v>
      </c>
      <c r="J23" s="176">
        <v>0</v>
      </c>
      <c r="K23" s="175">
        <v>0</v>
      </c>
      <c r="L23" s="175"/>
      <c r="M23" s="171"/>
    </row>
    <row r="24" spans="1:13">
      <c r="A24" s="145" t="s">
        <v>49</v>
      </c>
      <c r="B24" s="177" t="s">
        <v>50</v>
      </c>
      <c r="C24" s="176">
        <v>0</v>
      </c>
      <c r="D24" s="176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f>G24-E24</f>
        <v>0</v>
      </c>
      <c r="J24" s="176">
        <v>0</v>
      </c>
      <c r="K24" s="175">
        <v>0</v>
      </c>
      <c r="L24" s="175"/>
      <c r="M24" s="171"/>
    </row>
    <row r="25" spans="1:13">
      <c r="A25" s="145"/>
      <c r="B25" s="177" t="s">
        <v>146</v>
      </c>
      <c r="C25" s="176">
        <v>0</v>
      </c>
      <c r="D25" s="176">
        <v>0</v>
      </c>
      <c r="E25" s="175">
        <v>0</v>
      </c>
      <c r="F25" s="175">
        <v>0</v>
      </c>
      <c r="G25" s="175">
        <v>0</v>
      </c>
      <c r="H25" s="175">
        <v>0</v>
      </c>
      <c r="I25" s="175">
        <f>G25-E25</f>
        <v>0</v>
      </c>
      <c r="J25" s="176">
        <v>0</v>
      </c>
      <c r="K25" s="175">
        <v>0</v>
      </c>
      <c r="L25" s="175"/>
      <c r="M25" s="171"/>
    </row>
    <row r="26" spans="1:13">
      <c r="A26" s="145"/>
      <c r="B26" s="174" t="s">
        <v>145</v>
      </c>
      <c r="C26" s="173">
        <v>6000000</v>
      </c>
      <c r="D26" s="173">
        <v>5.5</v>
      </c>
      <c r="E26" s="172">
        <v>18000000</v>
      </c>
      <c r="F26" s="172">
        <v>11</v>
      </c>
      <c r="G26" s="172">
        <v>18000000</v>
      </c>
      <c r="H26" s="172">
        <v>11</v>
      </c>
      <c r="I26" s="172">
        <f>G26-E26</f>
        <v>0</v>
      </c>
      <c r="J26" s="173">
        <v>16362000</v>
      </c>
      <c r="K26" s="172">
        <v>11</v>
      </c>
      <c r="L26" s="172">
        <f>G26-J26</f>
        <v>1638000</v>
      </c>
      <c r="M26" s="171">
        <f>J26/G26*100</f>
        <v>90.9</v>
      </c>
    </row>
    <row r="27" spans="1:13">
      <c r="A27" s="145"/>
      <c r="B27" s="177" t="s">
        <v>144</v>
      </c>
      <c r="C27" s="176">
        <f>C19+C26</f>
        <v>108335000</v>
      </c>
      <c r="D27" s="176"/>
      <c r="E27" s="175">
        <f>E19+E26</f>
        <v>168950000</v>
      </c>
      <c r="F27" s="175"/>
      <c r="G27" s="175">
        <f>G19+G26</f>
        <v>160055000</v>
      </c>
      <c r="H27" s="175"/>
      <c r="I27" s="175"/>
      <c r="J27" s="176">
        <f>J19+J26</f>
        <v>154204397</v>
      </c>
      <c r="K27" s="175">
        <v>0</v>
      </c>
      <c r="L27" s="175">
        <f>G27-J27</f>
        <v>5850603</v>
      </c>
      <c r="M27" s="171">
        <f>J27/G27*100</f>
        <v>96.344629658554865</v>
      </c>
    </row>
    <row r="28" spans="1:13">
      <c r="A28" s="145"/>
      <c r="B28" s="177" t="s">
        <v>143</v>
      </c>
      <c r="C28" s="176">
        <v>2900000</v>
      </c>
      <c r="D28" s="176"/>
      <c r="E28" s="175">
        <v>3579570</v>
      </c>
      <c r="F28" s="175"/>
      <c r="G28" s="175">
        <v>4079570</v>
      </c>
      <c r="H28" s="175"/>
      <c r="I28" s="175">
        <f>G28-E28</f>
        <v>500000</v>
      </c>
      <c r="J28" s="176">
        <v>2619400</v>
      </c>
      <c r="K28" s="175"/>
      <c r="L28" s="175">
        <f>G28-J28</f>
        <v>1460170</v>
      </c>
      <c r="M28" s="171">
        <f>J28/G28*100</f>
        <v>64.207747385141076</v>
      </c>
    </row>
    <row r="29" spans="1:13">
      <c r="A29" s="145"/>
      <c r="B29" s="177" t="s">
        <v>142</v>
      </c>
      <c r="C29" s="176">
        <v>6961000</v>
      </c>
      <c r="D29" s="176"/>
      <c r="E29" s="175">
        <v>17370119</v>
      </c>
      <c r="F29" s="175"/>
      <c r="G29" s="175">
        <v>17370119</v>
      </c>
      <c r="H29" s="175"/>
      <c r="I29" s="175">
        <f>G29-E29</f>
        <v>0</v>
      </c>
      <c r="J29" s="176">
        <v>0</v>
      </c>
      <c r="K29" s="175"/>
      <c r="L29" s="175">
        <f>G29-J29</f>
        <v>17370119</v>
      </c>
      <c r="M29" s="171">
        <f>J29/G29*100</f>
        <v>0</v>
      </c>
    </row>
    <row r="30" spans="1:13" ht="15" thickBot="1">
      <c r="A30" s="145"/>
      <c r="B30" s="174" t="s">
        <v>127</v>
      </c>
      <c r="C30" s="173">
        <f>C27+C28+C29</f>
        <v>118196000</v>
      </c>
      <c r="D30" s="173"/>
      <c r="E30" s="172">
        <f>E27+E28+E29</f>
        <v>189899689</v>
      </c>
      <c r="F30" s="172"/>
      <c r="G30" s="172">
        <f>G27+G28+G29</f>
        <v>181504689</v>
      </c>
      <c r="H30" s="172"/>
      <c r="I30" s="172"/>
      <c r="J30" s="173">
        <f>J27+J28+J29</f>
        <v>156823797</v>
      </c>
      <c r="K30" s="172"/>
      <c r="L30" s="172">
        <f>G30-J30</f>
        <v>24680892</v>
      </c>
      <c r="M30" s="171">
        <f>J30/G30*100</f>
        <v>86.402063695445349</v>
      </c>
    </row>
    <row r="31" spans="1:13" ht="15" thickTop="1">
      <c r="A31" s="170" t="s">
        <v>141</v>
      </c>
      <c r="B31" s="170"/>
      <c r="C31" s="166"/>
      <c r="D31" s="169"/>
      <c r="E31" s="166"/>
      <c r="F31" s="167"/>
      <c r="G31" s="166"/>
      <c r="H31" s="167"/>
      <c r="I31" s="168"/>
      <c r="J31" s="166"/>
      <c r="K31" s="167"/>
      <c r="L31" s="166"/>
      <c r="M31" s="165"/>
    </row>
    <row r="32" spans="1:13">
      <c r="A32" s="164" t="s">
        <v>31</v>
      </c>
      <c r="B32" s="163" t="s">
        <v>24</v>
      </c>
      <c r="C32" s="159"/>
      <c r="D32" s="162"/>
      <c r="E32" s="159"/>
      <c r="F32" s="160"/>
      <c r="G32" s="159"/>
      <c r="H32" s="160"/>
      <c r="I32" s="161"/>
      <c r="J32" s="159"/>
      <c r="K32" s="160"/>
      <c r="L32" s="159"/>
      <c r="M32" s="158"/>
    </row>
    <row r="33" spans="1:13">
      <c r="A33" s="145"/>
      <c r="B33" s="149" t="s">
        <v>140</v>
      </c>
      <c r="C33" s="148">
        <v>102335000</v>
      </c>
      <c r="D33" s="148"/>
      <c r="E33" s="147">
        <v>150700000</v>
      </c>
      <c r="F33" s="147">
        <v>89</v>
      </c>
      <c r="G33" s="147">
        <v>150950000</v>
      </c>
      <c r="H33" s="147">
        <v>89</v>
      </c>
      <c r="I33" s="147">
        <v>0</v>
      </c>
      <c r="J33" s="148">
        <f>J12+J13+J14+J17+J18</f>
        <v>137842397</v>
      </c>
      <c r="K33" s="147"/>
      <c r="L33" s="147">
        <f>G33-J33</f>
        <v>13107603</v>
      </c>
      <c r="M33" s="146">
        <v>60</v>
      </c>
    </row>
    <row r="34" spans="1:13">
      <c r="A34" s="157" t="s">
        <v>132</v>
      </c>
      <c r="B34" s="156" t="s">
        <v>131</v>
      </c>
      <c r="C34" s="148"/>
      <c r="D34" s="148"/>
      <c r="E34" s="147"/>
      <c r="F34" s="147"/>
      <c r="G34" s="147"/>
      <c r="H34" s="147"/>
      <c r="I34" s="147"/>
      <c r="J34" s="148"/>
      <c r="K34" s="147"/>
      <c r="L34" s="147">
        <f>G34-J34</f>
        <v>0</v>
      </c>
      <c r="M34" s="146"/>
    </row>
    <row r="35" spans="1:13" ht="15.6" customHeight="1">
      <c r="A35" s="155" t="s">
        <v>139</v>
      </c>
      <c r="B35" s="151" t="s">
        <v>138</v>
      </c>
      <c r="C35" s="150">
        <v>102335000</v>
      </c>
      <c r="D35" s="148"/>
      <c r="E35" s="147">
        <v>150700000</v>
      </c>
      <c r="F35" s="147">
        <v>89</v>
      </c>
      <c r="G35" s="147">
        <v>150950000</v>
      </c>
      <c r="H35" s="147">
        <v>89</v>
      </c>
      <c r="I35" s="147">
        <v>0</v>
      </c>
      <c r="J35" s="148">
        <v>91695456</v>
      </c>
      <c r="K35" s="147"/>
      <c r="L35" s="147">
        <f>G35-J35</f>
        <v>59254544</v>
      </c>
      <c r="M35" s="146">
        <v>60</v>
      </c>
    </row>
    <row r="36" spans="1:13">
      <c r="A36" s="155" t="s">
        <v>137</v>
      </c>
      <c r="B36" s="155" t="s">
        <v>136</v>
      </c>
      <c r="C36" s="150">
        <v>600000</v>
      </c>
      <c r="D36" s="148"/>
      <c r="E36" s="147"/>
      <c r="F36" s="147"/>
      <c r="G36" s="147"/>
      <c r="H36" s="147"/>
      <c r="I36" s="147">
        <v>0</v>
      </c>
      <c r="J36" s="148"/>
      <c r="K36" s="147"/>
      <c r="L36" s="147"/>
      <c r="M36" s="146"/>
    </row>
    <row r="37" spans="1:13">
      <c r="A37" s="155" t="s">
        <v>135</v>
      </c>
      <c r="B37" s="155" t="s">
        <v>134</v>
      </c>
      <c r="C37" s="150">
        <v>5400000</v>
      </c>
      <c r="D37" s="148"/>
      <c r="E37" s="147"/>
      <c r="F37" s="147"/>
      <c r="G37" s="147"/>
      <c r="H37" s="147"/>
      <c r="I37" s="147">
        <v>0</v>
      </c>
      <c r="J37" s="148"/>
      <c r="K37" s="147"/>
      <c r="L37" s="147"/>
      <c r="M37" s="146"/>
    </row>
    <row r="38" spans="1:13">
      <c r="A38" s="155"/>
      <c r="B38" s="154" t="s">
        <v>133</v>
      </c>
      <c r="C38" s="153">
        <f>SUM(C36:C37)</f>
        <v>6000000</v>
      </c>
      <c r="D38" s="143"/>
      <c r="E38" s="142"/>
      <c r="F38" s="142"/>
      <c r="G38" s="142"/>
      <c r="H38" s="142"/>
      <c r="I38" s="142"/>
      <c r="J38" s="143"/>
      <c r="K38" s="142"/>
      <c r="L38" s="142"/>
      <c r="M38" s="141"/>
    </row>
    <row r="39" spans="1:13">
      <c r="A39" s="152" t="s">
        <v>132</v>
      </c>
      <c r="B39" s="151" t="s">
        <v>131</v>
      </c>
      <c r="C39" s="150"/>
      <c r="D39" s="148"/>
      <c r="E39" s="147"/>
      <c r="F39" s="147"/>
      <c r="G39" s="147"/>
      <c r="H39" s="147"/>
      <c r="I39" s="147"/>
      <c r="J39" s="148"/>
      <c r="K39" s="147"/>
      <c r="L39" s="147"/>
      <c r="M39" s="146"/>
    </row>
    <row r="40" spans="1:13">
      <c r="A40" s="145" t="s">
        <v>130</v>
      </c>
      <c r="B40" s="149" t="s">
        <v>129</v>
      </c>
      <c r="C40" s="148"/>
      <c r="D40" s="148">
        <v>0.4</v>
      </c>
      <c r="E40" s="147">
        <v>18000000</v>
      </c>
      <c r="F40" s="147">
        <v>10.6</v>
      </c>
      <c r="G40" s="147">
        <v>18000000</v>
      </c>
      <c r="H40" s="147">
        <v>11</v>
      </c>
      <c r="I40" s="147"/>
      <c r="J40" s="148">
        <v>0</v>
      </c>
      <c r="K40" s="147"/>
      <c r="L40" s="147">
        <v>18000000</v>
      </c>
      <c r="M40" s="146">
        <v>0</v>
      </c>
    </row>
    <row r="41" spans="1:13" ht="20.399999999999999">
      <c r="A41" s="145"/>
      <c r="B41" s="144" t="s">
        <v>128</v>
      </c>
      <c r="C41" s="143"/>
      <c r="D41" s="143"/>
      <c r="E41" s="142">
        <v>18000000</v>
      </c>
      <c r="F41" s="142">
        <v>10.6</v>
      </c>
      <c r="G41" s="142">
        <v>18000000</v>
      </c>
      <c r="H41" s="142">
        <v>11</v>
      </c>
      <c r="I41" s="142">
        <v>0</v>
      </c>
      <c r="J41" s="143">
        <v>0</v>
      </c>
      <c r="K41" s="142"/>
      <c r="L41" s="142">
        <v>18000000</v>
      </c>
      <c r="M41" s="141">
        <v>0</v>
      </c>
    </row>
    <row r="42" spans="1:13" ht="15" thickBot="1">
      <c r="A42" s="145"/>
      <c r="B42" s="144" t="s">
        <v>127</v>
      </c>
      <c r="C42" s="143">
        <v>108335000</v>
      </c>
      <c r="D42" s="143"/>
      <c r="E42" s="142">
        <v>168700000</v>
      </c>
      <c r="F42" s="142"/>
      <c r="G42" s="142">
        <v>168950000</v>
      </c>
      <c r="H42" s="142"/>
      <c r="I42" s="142"/>
      <c r="J42" s="143">
        <v>91695456</v>
      </c>
      <c r="K42" s="142"/>
      <c r="L42" s="142">
        <v>130978112</v>
      </c>
      <c r="M42" s="141">
        <v>54</v>
      </c>
    </row>
    <row r="43" spans="1:13" ht="15" thickTop="1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</row>
    <row r="44" spans="1:13">
      <c r="A44" s="139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>
      <c r="A45" s="138" t="s">
        <v>74</v>
      </c>
      <c r="B45" s="127" t="s">
        <v>126</v>
      </c>
      <c r="C45" s="137" t="s">
        <v>66</v>
      </c>
      <c r="D45" s="136"/>
      <c r="E45" s="127" t="s">
        <v>58</v>
      </c>
      <c r="F45" s="129" t="s">
        <v>67</v>
      </c>
      <c r="G45" s="128"/>
      <c r="H45" s="127"/>
      <c r="I45" s="126"/>
      <c r="J45" s="125"/>
      <c r="K45" s="125"/>
      <c r="L45" s="125"/>
      <c r="M45" s="124"/>
    </row>
    <row r="46" spans="1:13">
      <c r="A46" s="135"/>
      <c r="B46" s="127" t="s">
        <v>59</v>
      </c>
      <c r="C46" s="134"/>
      <c r="D46" s="133"/>
      <c r="E46" s="127" t="s">
        <v>59</v>
      </c>
      <c r="F46" s="129"/>
      <c r="G46" s="128"/>
      <c r="H46" s="127"/>
      <c r="I46" s="126"/>
      <c r="J46" s="125"/>
      <c r="K46" s="125"/>
      <c r="L46" s="125"/>
      <c r="M46" s="124"/>
    </row>
    <row r="47" spans="1:13">
      <c r="A47" s="132"/>
      <c r="B47" s="127" t="s">
        <v>125</v>
      </c>
      <c r="C47" s="131"/>
      <c r="D47" s="130"/>
      <c r="E47" s="127" t="s">
        <v>60</v>
      </c>
      <c r="F47" s="129" t="s">
        <v>124</v>
      </c>
      <c r="G47" s="128"/>
      <c r="H47" s="127"/>
      <c r="I47" s="126"/>
      <c r="J47" s="125"/>
      <c r="K47" s="125"/>
      <c r="L47" s="125"/>
      <c r="M47" s="124"/>
    </row>
    <row r="48" spans="1:13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</sheetData>
  <mergeCells count="24">
    <mergeCell ref="G7:H7"/>
    <mergeCell ref="J7:K7"/>
    <mergeCell ref="L7:L8"/>
    <mergeCell ref="M7:M8"/>
    <mergeCell ref="G3:M4"/>
    <mergeCell ref="A10:B10"/>
    <mergeCell ref="A31:B31"/>
    <mergeCell ref="A43:M43"/>
    <mergeCell ref="B5:D5"/>
    <mergeCell ref="E5:F5"/>
    <mergeCell ref="G5:M5"/>
    <mergeCell ref="A6:B9"/>
    <mergeCell ref="C6:M6"/>
    <mergeCell ref="E7:F7"/>
    <mergeCell ref="F47:G47"/>
    <mergeCell ref="F46:G46"/>
    <mergeCell ref="F45:G45"/>
    <mergeCell ref="C45:D47"/>
    <mergeCell ref="A45:A47"/>
    <mergeCell ref="A1:M1"/>
    <mergeCell ref="A2:M2"/>
    <mergeCell ref="A3:A4"/>
    <mergeCell ref="B3:D4"/>
    <mergeCell ref="E3:F4"/>
  </mergeCells>
  <pageMargins left="0" right="0" top="0" bottom="0" header="0" footer="0"/>
  <pageSetup scale="8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5B03-4BD1-4BB6-8DD7-95B8D1FD7B12}">
  <sheetPr>
    <outlinePr summaryBelow="0"/>
  </sheetPr>
  <dimension ref="A1:U21"/>
  <sheetViews>
    <sheetView topLeftCell="A11" workbookViewId="0">
      <selection activeCell="L21" sqref="L21"/>
    </sheetView>
  </sheetViews>
  <sheetFormatPr defaultRowHeight="14.4"/>
  <cols>
    <col min="1" max="1" width="3.33203125" style="84" customWidth="1"/>
    <col min="2" max="2" width="0.109375" style="84" customWidth="1"/>
    <col min="3" max="3" width="9" style="84" customWidth="1"/>
    <col min="4" max="4" width="1.33203125" style="84" customWidth="1"/>
    <col min="5" max="5" width="4.6640625" style="84" customWidth="1"/>
    <col min="6" max="6" width="15.88671875" style="84" customWidth="1"/>
    <col min="7" max="7" width="8.109375" style="84" customWidth="1"/>
    <col min="8" max="8" width="7.6640625" style="84" customWidth="1"/>
    <col min="9" max="9" width="10.109375" style="84" customWidth="1"/>
    <col min="10" max="10" width="17.44140625" style="84" customWidth="1"/>
    <col min="11" max="11" width="6.5546875" style="84" customWidth="1"/>
    <col min="12" max="12" width="11.21875" style="84" customWidth="1"/>
    <col min="13" max="13" width="10.109375" style="84" customWidth="1"/>
    <col min="14" max="14" width="10.6640625" style="84" customWidth="1"/>
    <col min="15" max="15" width="10.33203125" style="84" customWidth="1"/>
    <col min="16" max="16" width="6" style="84" customWidth="1"/>
    <col min="17" max="17" width="9.5546875" style="84" customWidth="1"/>
    <col min="18" max="18" width="9.44140625" style="84" customWidth="1"/>
    <col min="19" max="19" width="2.6640625" style="84" customWidth="1"/>
    <col min="20" max="20" width="9" style="84" customWidth="1"/>
    <col min="21" max="21" width="12.33203125" style="84" customWidth="1"/>
    <col min="22" max="16384" width="8.88671875" style="84"/>
  </cols>
  <sheetData>
    <row r="1" spans="1:21" ht="19.95" customHeight="1">
      <c r="A1" s="241"/>
      <c r="B1" s="241"/>
      <c r="C1" s="243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pans="1:21" ht="18" customHeight="1">
      <c r="A2" s="241"/>
      <c r="B2" s="241"/>
      <c r="C2" s="242" t="s">
        <v>171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1"/>
      <c r="U2" s="241"/>
    </row>
    <row r="3" spans="1:21" ht="21" customHeight="1" thickBot="1">
      <c r="A3" s="210"/>
      <c r="B3" s="210"/>
      <c r="C3" s="240" t="s">
        <v>170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</row>
    <row r="4" spans="1:21" ht="15" customHeight="1" thickTop="1" thickBot="1">
      <c r="A4" s="238"/>
      <c r="B4" s="238"/>
      <c r="C4" s="234" t="s">
        <v>98</v>
      </c>
      <c r="D4" s="231" t="s">
        <v>23</v>
      </c>
      <c r="E4" s="231"/>
      <c r="F4" s="231" t="s">
        <v>118</v>
      </c>
      <c r="G4" s="231" t="s">
        <v>97</v>
      </c>
      <c r="H4" s="233" t="s">
        <v>96</v>
      </c>
      <c r="I4" s="231" t="s">
        <v>6</v>
      </c>
      <c r="J4" s="231" t="s">
        <v>95</v>
      </c>
      <c r="K4" s="239" t="s">
        <v>94</v>
      </c>
      <c r="L4" s="239"/>
      <c r="M4" s="239"/>
      <c r="N4" s="239"/>
      <c r="O4" s="239"/>
      <c r="P4" s="239"/>
      <c r="Q4" s="239"/>
      <c r="R4" s="239"/>
      <c r="S4" s="239"/>
      <c r="T4" s="239"/>
      <c r="U4" s="239"/>
    </row>
    <row r="5" spans="1:21" ht="15" customHeight="1" thickTop="1" thickBot="1">
      <c r="A5" s="238"/>
      <c r="B5" s="238"/>
      <c r="C5" s="234"/>
      <c r="D5" s="231"/>
      <c r="E5" s="231"/>
      <c r="F5" s="231"/>
      <c r="G5" s="231"/>
      <c r="H5" s="233"/>
      <c r="I5" s="231"/>
      <c r="J5" s="231"/>
      <c r="K5" s="237" t="s">
        <v>47</v>
      </c>
      <c r="L5" s="237" t="s">
        <v>49</v>
      </c>
      <c r="M5" s="237" t="s">
        <v>32</v>
      </c>
      <c r="N5" s="237" t="s">
        <v>34</v>
      </c>
      <c r="O5" s="237" t="s">
        <v>36</v>
      </c>
      <c r="P5" s="237" t="s">
        <v>38</v>
      </c>
      <c r="Q5" s="237" t="s">
        <v>40</v>
      </c>
      <c r="R5" s="237" t="s">
        <v>42</v>
      </c>
      <c r="S5" s="236" t="s">
        <v>44</v>
      </c>
      <c r="T5" s="236"/>
      <c r="U5" s="235" t="s">
        <v>79</v>
      </c>
    </row>
    <row r="6" spans="1:21" ht="103.5" customHeight="1" thickTop="1">
      <c r="A6" s="210"/>
      <c r="B6" s="210"/>
      <c r="C6" s="234"/>
      <c r="D6" s="231"/>
      <c r="E6" s="231"/>
      <c r="F6" s="231"/>
      <c r="G6" s="231"/>
      <c r="H6" s="233"/>
      <c r="I6" s="232" t="s">
        <v>93</v>
      </c>
      <c r="J6" s="231"/>
      <c r="K6" s="230" t="s">
        <v>169</v>
      </c>
      <c r="L6" s="230" t="s">
        <v>168</v>
      </c>
      <c r="M6" s="230" t="s">
        <v>90</v>
      </c>
      <c r="N6" s="230" t="s">
        <v>167</v>
      </c>
      <c r="O6" s="230" t="s">
        <v>166</v>
      </c>
      <c r="P6" s="230" t="s">
        <v>165</v>
      </c>
      <c r="Q6" s="230" t="s">
        <v>164</v>
      </c>
      <c r="R6" s="230" t="s">
        <v>163</v>
      </c>
      <c r="S6" s="229" t="s">
        <v>84</v>
      </c>
      <c r="T6" s="229"/>
      <c r="U6" s="228" t="s">
        <v>79</v>
      </c>
    </row>
    <row r="7" spans="1:21" ht="37.5" customHeight="1">
      <c r="A7" s="210"/>
      <c r="B7" s="210"/>
      <c r="C7" s="220">
        <v>89</v>
      </c>
      <c r="D7" s="219" t="s">
        <v>25</v>
      </c>
      <c r="E7" s="219"/>
      <c r="F7" s="216" t="s">
        <v>26</v>
      </c>
      <c r="G7" s="217" t="s">
        <v>76</v>
      </c>
      <c r="H7" s="218" t="s">
        <v>83</v>
      </c>
      <c r="I7" s="217">
        <v>2024</v>
      </c>
      <c r="J7" s="227" t="s">
        <v>82</v>
      </c>
      <c r="K7" s="226">
        <v>0</v>
      </c>
      <c r="L7" s="226">
        <v>18000000</v>
      </c>
      <c r="M7" s="226">
        <v>101140000</v>
      </c>
      <c r="N7" s="226">
        <v>16330000</v>
      </c>
      <c r="O7" s="226">
        <v>32890000</v>
      </c>
      <c r="P7" s="226">
        <v>0</v>
      </c>
      <c r="Q7" s="226">
        <v>0</v>
      </c>
      <c r="R7" s="226">
        <v>100000</v>
      </c>
      <c r="S7" s="225">
        <v>240000</v>
      </c>
      <c r="T7" s="225"/>
      <c r="U7" s="224">
        <f>SUM(L7:T7)</f>
        <v>168700000</v>
      </c>
    </row>
    <row r="8" spans="1:21" ht="33" customHeight="1">
      <c r="A8" s="210"/>
      <c r="B8" s="210"/>
      <c r="C8" s="220">
        <v>89</v>
      </c>
      <c r="D8" s="219" t="s">
        <v>25</v>
      </c>
      <c r="E8" s="219"/>
      <c r="F8" s="216" t="s">
        <v>26</v>
      </c>
      <c r="G8" s="217" t="s">
        <v>76</v>
      </c>
      <c r="H8" s="218" t="s">
        <v>83</v>
      </c>
      <c r="I8" s="217">
        <v>2024</v>
      </c>
      <c r="J8" s="216" t="s">
        <v>81</v>
      </c>
      <c r="K8" s="223">
        <v>0</v>
      </c>
      <c r="L8" s="223">
        <v>18000000</v>
      </c>
      <c r="M8" s="223">
        <v>92140000</v>
      </c>
      <c r="N8" s="223">
        <v>16330000</v>
      </c>
      <c r="O8" s="223">
        <v>32790000</v>
      </c>
      <c r="P8" s="223">
        <v>0</v>
      </c>
      <c r="Q8" s="223">
        <v>0</v>
      </c>
      <c r="R8" s="223">
        <v>130000</v>
      </c>
      <c r="S8" s="222">
        <v>665000</v>
      </c>
      <c r="T8" s="222"/>
      <c r="U8" s="221">
        <f>SUM(L8:T8)</f>
        <v>160055000</v>
      </c>
    </row>
    <row r="9" spans="1:21" ht="33" customHeight="1">
      <c r="A9" s="210"/>
      <c r="B9" s="210"/>
      <c r="C9" s="220">
        <v>89</v>
      </c>
      <c r="D9" s="219" t="s">
        <v>25</v>
      </c>
      <c r="E9" s="219"/>
      <c r="F9" s="216" t="s">
        <v>26</v>
      </c>
      <c r="G9" s="217" t="s">
        <v>76</v>
      </c>
      <c r="H9" s="218" t="s">
        <v>83</v>
      </c>
      <c r="I9" s="217">
        <v>2024</v>
      </c>
      <c r="J9" s="216" t="s">
        <v>80</v>
      </c>
      <c r="K9" s="226">
        <v>0</v>
      </c>
      <c r="L9" s="226">
        <v>16362000</v>
      </c>
      <c r="M9" s="226">
        <v>91650957</v>
      </c>
      <c r="N9" s="96">
        <v>14413032</v>
      </c>
      <c r="O9" s="96">
        <v>31089213</v>
      </c>
      <c r="P9" s="226">
        <v>0</v>
      </c>
      <c r="Q9" s="226">
        <v>0</v>
      </c>
      <c r="R9" s="226">
        <v>110930</v>
      </c>
      <c r="S9" s="225">
        <v>578265</v>
      </c>
      <c r="T9" s="225"/>
      <c r="U9" s="224">
        <f>SUM(L9:T9)</f>
        <v>154204397</v>
      </c>
    </row>
    <row r="10" spans="1:21" ht="31.5" customHeight="1">
      <c r="A10" s="210"/>
      <c r="B10" s="210"/>
      <c r="C10" s="220">
        <v>89</v>
      </c>
      <c r="D10" s="219" t="s">
        <v>25</v>
      </c>
      <c r="E10" s="219"/>
      <c r="F10" s="216" t="s">
        <v>26</v>
      </c>
      <c r="G10" s="217" t="s">
        <v>76</v>
      </c>
      <c r="H10" s="218" t="s">
        <v>83</v>
      </c>
      <c r="I10" s="217">
        <v>2024</v>
      </c>
      <c r="J10" s="216" t="s">
        <v>78</v>
      </c>
      <c r="K10" s="223">
        <v>0</v>
      </c>
      <c r="L10" s="223">
        <v>0</v>
      </c>
      <c r="M10" s="223">
        <v>0</v>
      </c>
      <c r="N10" s="223">
        <v>0</v>
      </c>
      <c r="O10" s="223">
        <v>0</v>
      </c>
      <c r="P10" s="223">
        <v>0</v>
      </c>
      <c r="Q10" s="223">
        <v>0</v>
      </c>
      <c r="R10" s="223">
        <v>0</v>
      </c>
      <c r="S10" s="222">
        <v>0</v>
      </c>
      <c r="T10" s="222"/>
      <c r="U10" s="221">
        <v>0</v>
      </c>
    </row>
    <row r="11" spans="1:21" ht="35.25" customHeight="1">
      <c r="A11" s="210"/>
      <c r="B11" s="210"/>
      <c r="C11" s="220">
        <v>89</v>
      </c>
      <c r="D11" s="219" t="s">
        <v>25</v>
      </c>
      <c r="E11" s="219"/>
      <c r="F11" s="216" t="s">
        <v>26</v>
      </c>
      <c r="G11" s="217"/>
      <c r="H11" s="218" t="s">
        <v>79</v>
      </c>
      <c r="I11" s="217">
        <v>2024</v>
      </c>
      <c r="J11" s="216" t="s">
        <v>82</v>
      </c>
      <c r="K11" s="223">
        <v>0</v>
      </c>
      <c r="L11" s="226">
        <v>18000000</v>
      </c>
      <c r="M11" s="226">
        <v>101140000</v>
      </c>
      <c r="N11" s="226">
        <v>16330000</v>
      </c>
      <c r="O11" s="226">
        <v>32890000</v>
      </c>
      <c r="P11" s="226">
        <v>0</v>
      </c>
      <c r="Q11" s="226">
        <v>0</v>
      </c>
      <c r="R11" s="226">
        <v>100000</v>
      </c>
      <c r="S11" s="225">
        <v>240000</v>
      </c>
      <c r="T11" s="225"/>
      <c r="U11" s="224">
        <f>SUM(L11:T11)</f>
        <v>168700000</v>
      </c>
    </row>
    <row r="12" spans="1:21" ht="33" customHeight="1">
      <c r="A12" s="210"/>
      <c r="B12" s="210"/>
      <c r="C12" s="220">
        <v>89</v>
      </c>
      <c r="D12" s="219" t="s">
        <v>25</v>
      </c>
      <c r="E12" s="219"/>
      <c r="F12" s="216" t="s">
        <v>26</v>
      </c>
      <c r="G12" s="217"/>
      <c r="H12" s="218" t="s">
        <v>79</v>
      </c>
      <c r="I12" s="217">
        <v>2024</v>
      </c>
      <c r="J12" s="216" t="s">
        <v>81</v>
      </c>
      <c r="K12" s="223">
        <v>0</v>
      </c>
      <c r="L12" s="223">
        <v>18000000</v>
      </c>
      <c r="M12" s="223">
        <v>92140000</v>
      </c>
      <c r="N12" s="223">
        <v>16330000</v>
      </c>
      <c r="O12" s="223">
        <v>32790000</v>
      </c>
      <c r="P12" s="223">
        <v>0</v>
      </c>
      <c r="Q12" s="223">
        <v>0</v>
      </c>
      <c r="R12" s="223">
        <v>130000</v>
      </c>
      <c r="S12" s="222">
        <v>665000</v>
      </c>
      <c r="T12" s="222"/>
      <c r="U12" s="221">
        <f>SUM(L12:T12)</f>
        <v>160055000</v>
      </c>
    </row>
    <row r="13" spans="1:21" ht="33.75" customHeight="1">
      <c r="A13" s="210"/>
      <c r="B13" s="210"/>
      <c r="C13" s="220">
        <v>89</v>
      </c>
      <c r="D13" s="219" t="s">
        <v>25</v>
      </c>
      <c r="E13" s="219"/>
      <c r="F13" s="216" t="s">
        <v>26</v>
      </c>
      <c r="G13" s="217"/>
      <c r="H13" s="218" t="s">
        <v>79</v>
      </c>
      <c r="I13" s="217">
        <v>2024</v>
      </c>
      <c r="J13" s="227" t="s">
        <v>80</v>
      </c>
      <c r="K13" s="226">
        <v>0</v>
      </c>
      <c r="L13" s="226">
        <v>16362000</v>
      </c>
      <c r="M13" s="226">
        <v>91650957</v>
      </c>
      <c r="N13" s="96">
        <v>14413032</v>
      </c>
      <c r="O13" s="96">
        <v>31089213</v>
      </c>
      <c r="P13" s="226">
        <v>0</v>
      </c>
      <c r="Q13" s="226">
        <v>0</v>
      </c>
      <c r="R13" s="226">
        <v>110930</v>
      </c>
      <c r="S13" s="225">
        <v>578265</v>
      </c>
      <c r="T13" s="225"/>
      <c r="U13" s="224">
        <f>SUM(L13:T13)</f>
        <v>154204397</v>
      </c>
    </row>
    <row r="14" spans="1:21" ht="22.95" customHeight="1">
      <c r="A14" s="210"/>
      <c r="B14" s="210"/>
      <c r="C14" s="220">
        <v>89</v>
      </c>
      <c r="D14" s="219" t="s">
        <v>25</v>
      </c>
      <c r="E14" s="219"/>
      <c r="F14" s="216" t="s">
        <v>26</v>
      </c>
      <c r="G14" s="217"/>
      <c r="H14" s="218" t="s">
        <v>79</v>
      </c>
      <c r="I14" s="217">
        <v>2024</v>
      </c>
      <c r="J14" s="216" t="s">
        <v>78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0</v>
      </c>
      <c r="Q14" s="223">
        <v>0</v>
      </c>
      <c r="R14" s="223">
        <v>0</v>
      </c>
      <c r="S14" s="222">
        <v>0</v>
      </c>
      <c r="T14" s="222"/>
      <c r="U14" s="221">
        <v>0</v>
      </c>
    </row>
    <row r="15" spans="1:21" ht="15" customHeight="1">
      <c r="A15" s="210"/>
      <c r="B15" s="210"/>
      <c r="C15" s="220">
        <v>89</v>
      </c>
      <c r="D15" s="219" t="s">
        <v>25</v>
      </c>
      <c r="E15" s="219"/>
      <c r="F15" s="216" t="s">
        <v>77</v>
      </c>
      <c r="G15" s="217"/>
      <c r="H15" s="218"/>
      <c r="I15" s="217">
        <v>2024</v>
      </c>
      <c r="J15" s="216"/>
      <c r="K15" s="223">
        <v>0</v>
      </c>
      <c r="L15" s="223">
        <v>0</v>
      </c>
      <c r="M15" s="223"/>
      <c r="N15" s="223"/>
      <c r="O15" s="223"/>
      <c r="P15" s="223">
        <v>0</v>
      </c>
      <c r="Q15" s="223">
        <v>0</v>
      </c>
      <c r="R15" s="223"/>
      <c r="S15" s="222"/>
      <c r="T15" s="222"/>
      <c r="U15" s="221"/>
    </row>
    <row r="16" spans="1:21" ht="15" customHeight="1">
      <c r="A16" s="210"/>
      <c r="B16" s="210"/>
      <c r="C16" s="220">
        <v>89</v>
      </c>
      <c r="D16" s="219" t="s">
        <v>25</v>
      </c>
      <c r="E16" s="219"/>
      <c r="F16" s="216" t="s">
        <v>75</v>
      </c>
      <c r="G16" s="217"/>
      <c r="H16" s="218"/>
      <c r="I16" s="217">
        <v>2024</v>
      </c>
      <c r="J16" s="216"/>
      <c r="K16" s="215">
        <v>0</v>
      </c>
      <c r="L16" s="215">
        <v>0</v>
      </c>
      <c r="M16" s="215">
        <f>M13/M12*100</f>
        <v>99.469239201215544</v>
      </c>
      <c r="N16" s="215">
        <f>N13/N12*100</f>
        <v>88.261065523576249</v>
      </c>
      <c r="O16" s="215">
        <f>O13/O12*100</f>
        <v>94.813092406221415</v>
      </c>
      <c r="P16" s="215"/>
      <c r="Q16" s="215"/>
      <c r="R16" s="215">
        <f>R13/R12*100</f>
        <v>85.330769230769235</v>
      </c>
      <c r="S16" s="215"/>
      <c r="T16" s="215">
        <v>87</v>
      </c>
      <c r="U16" s="215">
        <f>U13/U12*100</f>
        <v>96.344629658554865</v>
      </c>
    </row>
    <row r="17" spans="1:21" ht="25.2" customHeight="1">
      <c r="A17" s="210"/>
      <c r="B17" s="211"/>
      <c r="C17" s="211"/>
      <c r="D17" s="211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</row>
    <row r="18" spans="1:21" ht="15" customHeight="1">
      <c r="A18" s="210"/>
      <c r="B18" s="210"/>
      <c r="C18" s="210"/>
      <c r="D18" s="210"/>
      <c r="E18" s="210"/>
      <c r="F18" s="214" t="s">
        <v>162</v>
      </c>
      <c r="G18" s="213" t="s">
        <v>58</v>
      </c>
      <c r="H18" s="212" t="s">
        <v>161</v>
      </c>
      <c r="I18" s="212"/>
      <c r="J18" s="214" t="s">
        <v>66</v>
      </c>
      <c r="K18" s="213" t="s">
        <v>58</v>
      </c>
      <c r="L18" s="212" t="s">
        <v>67</v>
      </c>
      <c r="M18" s="212"/>
      <c r="N18" s="210"/>
      <c r="O18" s="210"/>
      <c r="P18" s="210"/>
      <c r="Q18" s="210"/>
      <c r="R18" s="210"/>
      <c r="S18" s="210"/>
      <c r="T18" s="210"/>
      <c r="U18" s="210"/>
    </row>
    <row r="19" spans="1:21" ht="15" customHeight="1">
      <c r="A19" s="210"/>
      <c r="B19" s="210"/>
      <c r="C19" s="210"/>
      <c r="D19" s="210"/>
      <c r="E19" s="210"/>
      <c r="F19" s="214"/>
      <c r="G19" s="213" t="s">
        <v>59</v>
      </c>
      <c r="H19" s="212"/>
      <c r="I19" s="212"/>
      <c r="J19" s="214"/>
      <c r="K19" s="213" t="s">
        <v>59</v>
      </c>
      <c r="L19" s="212"/>
      <c r="M19" s="212"/>
      <c r="N19" s="210"/>
      <c r="O19" s="210"/>
      <c r="P19" s="210"/>
      <c r="Q19" s="210"/>
      <c r="R19" s="210"/>
      <c r="S19" s="210"/>
      <c r="T19" s="210"/>
      <c r="U19" s="210"/>
    </row>
    <row r="20" spans="1:21" ht="15" customHeight="1">
      <c r="A20" s="210"/>
      <c r="B20" s="210"/>
      <c r="C20" s="210"/>
      <c r="D20" s="210"/>
      <c r="E20" s="210"/>
      <c r="F20" s="214"/>
      <c r="G20" s="213" t="s">
        <v>60</v>
      </c>
      <c r="H20" s="212" t="s">
        <v>70</v>
      </c>
      <c r="I20" s="212"/>
      <c r="J20" s="214"/>
      <c r="K20" s="213" t="s">
        <v>60</v>
      </c>
      <c r="L20" s="212" t="s">
        <v>70</v>
      </c>
      <c r="M20" s="212"/>
      <c r="N20" s="210"/>
      <c r="O20" s="210"/>
      <c r="P20" s="210"/>
      <c r="Q20" s="210"/>
      <c r="R20" s="210"/>
      <c r="S20" s="210"/>
      <c r="T20" s="210"/>
      <c r="U20" s="210"/>
    </row>
    <row r="21" spans="1:21" ht="25.2" customHeight="1">
      <c r="A21" s="210"/>
      <c r="B21" s="210"/>
      <c r="C21" s="211"/>
      <c r="D21" s="211"/>
      <c r="E21" s="211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</row>
  </sheetData>
  <mergeCells count="42">
    <mergeCell ref="C21:E21"/>
    <mergeCell ref="D16:E16"/>
    <mergeCell ref="B17:D17"/>
    <mergeCell ref="F18:F20"/>
    <mergeCell ref="H18:I18"/>
    <mergeCell ref="D15:E15"/>
    <mergeCell ref="S15:T15"/>
    <mergeCell ref="J18:J20"/>
    <mergeCell ref="L18:M18"/>
    <mergeCell ref="H19:I19"/>
    <mergeCell ref="L19:M19"/>
    <mergeCell ref="H20:I20"/>
    <mergeCell ref="L20:M20"/>
    <mergeCell ref="D12:E12"/>
    <mergeCell ref="S12:T12"/>
    <mergeCell ref="D13:E13"/>
    <mergeCell ref="S13:T13"/>
    <mergeCell ref="D14:E14"/>
    <mergeCell ref="S14:T14"/>
    <mergeCell ref="D9:E9"/>
    <mergeCell ref="S9:T9"/>
    <mergeCell ref="D10:E10"/>
    <mergeCell ref="S10:T10"/>
    <mergeCell ref="D11:E11"/>
    <mergeCell ref="S11:T11"/>
    <mergeCell ref="K4:U4"/>
    <mergeCell ref="S5:T5"/>
    <mergeCell ref="S6:T6"/>
    <mergeCell ref="D7:E7"/>
    <mergeCell ref="S7:T7"/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</mergeCells>
  <pageMargins left="0" right="0" top="0" bottom="0" header="0" footer="0"/>
  <pageSetup scale="8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03A3-20A4-4822-8B2A-B1B6E1C05AE0}">
  <sheetPr>
    <outlinePr summaryBelow="0"/>
  </sheetPr>
  <dimension ref="A1:T21"/>
  <sheetViews>
    <sheetView topLeftCell="A5" workbookViewId="0">
      <selection activeCell="C18" sqref="C18"/>
    </sheetView>
  </sheetViews>
  <sheetFormatPr defaultRowHeight="14.4"/>
  <cols>
    <col min="1" max="1" width="3.33203125" style="84" customWidth="1"/>
    <col min="2" max="2" width="11.6640625" style="84" customWidth="1"/>
    <col min="3" max="3" width="26.109375" style="84" customWidth="1"/>
    <col min="4" max="4" width="13.33203125" style="84" customWidth="1"/>
    <col min="5" max="5" width="13.109375" style="84" customWidth="1"/>
    <col min="6" max="6" width="11.5546875" style="84" customWidth="1"/>
    <col min="7" max="7" width="9" style="84" customWidth="1"/>
    <col min="8" max="8" width="6" style="84" customWidth="1"/>
    <col min="9" max="9" width="10.33203125" style="84" customWidth="1"/>
    <col min="10" max="10" width="17.5546875" style="84" customWidth="1"/>
    <col min="11" max="11" width="15.44140625" style="84" customWidth="1"/>
    <col min="12" max="12" width="15.6640625" style="84" customWidth="1"/>
    <col min="13" max="13" width="13.5546875" style="84" customWidth="1"/>
    <col min="14" max="14" width="16.109375" style="84" customWidth="1"/>
    <col min="15" max="15" width="13.109375" style="84" customWidth="1"/>
    <col min="16" max="16" width="15.88671875" style="84" customWidth="1"/>
    <col min="17" max="17" width="16.44140625" style="84" customWidth="1"/>
    <col min="18" max="18" width="10.44140625" style="84" customWidth="1"/>
    <col min="19" max="19" width="11.6640625" style="84" customWidth="1"/>
    <col min="20" max="16384" width="8.88671875" style="84"/>
  </cols>
  <sheetData>
    <row r="1" spans="1:20">
      <c r="A1" s="248"/>
      <c r="B1" s="249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</row>
    <row r="2" spans="1:20">
      <c r="A2" s="248"/>
      <c r="B2" s="291" t="s">
        <v>215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20">
      <c r="A3" s="248"/>
      <c r="B3" s="290" t="s">
        <v>214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</row>
    <row r="4" spans="1:20" ht="15" thickBot="1">
      <c r="A4" s="289"/>
      <c r="B4" s="288" t="s">
        <v>1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</row>
    <row r="5" spans="1:20" ht="15" thickTop="1">
      <c r="A5" s="248"/>
      <c r="B5" s="287" t="s">
        <v>158</v>
      </c>
      <c r="C5" s="286" t="s">
        <v>213</v>
      </c>
      <c r="D5" s="286"/>
      <c r="E5" s="286"/>
      <c r="F5" s="285" t="s">
        <v>3</v>
      </c>
      <c r="G5" s="284">
        <v>89</v>
      </c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</row>
    <row r="6" spans="1:20" ht="20.399999999999999">
      <c r="A6" s="248"/>
      <c r="B6" s="283" t="s">
        <v>156</v>
      </c>
      <c r="C6" s="282" t="s">
        <v>26</v>
      </c>
      <c r="D6" s="282"/>
      <c r="E6" s="282"/>
      <c r="F6" s="281" t="s">
        <v>155</v>
      </c>
      <c r="G6" s="280" t="s">
        <v>25</v>
      </c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</row>
    <row r="7" spans="1:20">
      <c r="A7" s="248"/>
      <c r="B7" s="277" t="s">
        <v>212</v>
      </c>
      <c r="C7" s="276" t="s">
        <v>211</v>
      </c>
      <c r="D7" s="275" t="s">
        <v>210</v>
      </c>
      <c r="E7" s="279" t="s">
        <v>153</v>
      </c>
      <c r="F7" s="279"/>
      <c r="G7" s="279"/>
      <c r="H7" s="279" t="s">
        <v>209</v>
      </c>
      <c r="I7" s="279"/>
      <c r="J7" s="279"/>
      <c r="K7" s="279" t="s">
        <v>209</v>
      </c>
      <c r="L7" s="279"/>
      <c r="M7" s="279"/>
      <c r="N7" s="279" t="s">
        <v>209</v>
      </c>
      <c r="O7" s="279"/>
      <c r="P7" s="279"/>
      <c r="Q7" s="278" t="s">
        <v>208</v>
      </c>
      <c r="R7" s="278"/>
      <c r="S7" s="278"/>
    </row>
    <row r="8" spans="1:20" ht="61.2">
      <c r="A8" s="248"/>
      <c r="B8" s="277"/>
      <c r="C8" s="276"/>
      <c r="D8" s="275"/>
      <c r="E8" s="274" t="s">
        <v>207</v>
      </c>
      <c r="F8" s="270" t="s">
        <v>206</v>
      </c>
      <c r="G8" s="273" t="s">
        <v>205</v>
      </c>
      <c r="H8" s="271" t="s">
        <v>204</v>
      </c>
      <c r="I8" s="270" t="s">
        <v>203</v>
      </c>
      <c r="J8" s="272" t="s">
        <v>202</v>
      </c>
      <c r="K8" s="271" t="s">
        <v>201</v>
      </c>
      <c r="L8" s="270" t="s">
        <v>200</v>
      </c>
      <c r="M8" s="272" t="s">
        <v>199</v>
      </c>
      <c r="N8" s="271" t="s">
        <v>198</v>
      </c>
      <c r="O8" s="270" t="s">
        <v>197</v>
      </c>
      <c r="P8" s="272" t="s">
        <v>196</v>
      </c>
      <c r="Q8" s="271" t="s">
        <v>195</v>
      </c>
      <c r="R8" s="270" t="s">
        <v>194</v>
      </c>
      <c r="S8" s="269" t="s">
        <v>193</v>
      </c>
    </row>
    <row r="9" spans="1:20" ht="15" thickBot="1">
      <c r="A9" s="248"/>
      <c r="B9" s="268"/>
      <c r="C9" s="267"/>
      <c r="D9" s="267"/>
      <c r="E9" s="267" t="s">
        <v>12</v>
      </c>
      <c r="F9" s="267" t="s">
        <v>13</v>
      </c>
      <c r="G9" s="267" t="s">
        <v>14</v>
      </c>
      <c r="H9" s="267" t="s">
        <v>15</v>
      </c>
      <c r="I9" s="267" t="s">
        <v>16</v>
      </c>
      <c r="J9" s="267" t="s">
        <v>17</v>
      </c>
      <c r="K9" s="267" t="s">
        <v>192</v>
      </c>
      <c r="L9" s="267" t="s">
        <v>19</v>
      </c>
      <c r="M9" s="267" t="s">
        <v>20</v>
      </c>
      <c r="N9" s="267" t="s">
        <v>191</v>
      </c>
      <c r="O9" s="267" t="s">
        <v>190</v>
      </c>
      <c r="P9" s="267" t="s">
        <v>189</v>
      </c>
      <c r="Q9" s="267" t="s">
        <v>188</v>
      </c>
      <c r="R9" s="267" t="s">
        <v>187</v>
      </c>
      <c r="S9" s="266" t="s">
        <v>186</v>
      </c>
    </row>
    <row r="10" spans="1:20" ht="42" customHeight="1" thickTop="1">
      <c r="A10" s="248"/>
      <c r="B10" s="255" t="s">
        <v>185</v>
      </c>
      <c r="C10" s="255"/>
      <c r="D10" s="253"/>
      <c r="E10" s="252"/>
      <c r="F10" s="253"/>
      <c r="G10" s="252"/>
      <c r="H10" s="253"/>
      <c r="I10" s="252"/>
      <c r="J10" s="254"/>
      <c r="K10" s="253"/>
      <c r="L10" s="252"/>
      <c r="M10" s="254"/>
      <c r="N10" s="253"/>
      <c r="O10" s="252"/>
      <c r="P10" s="254"/>
      <c r="Q10" s="253"/>
      <c r="R10" s="252"/>
      <c r="S10" s="251"/>
    </row>
    <row r="11" spans="1:20" ht="24" customHeight="1">
      <c r="A11" s="248"/>
      <c r="B11" s="261" t="s">
        <v>184</v>
      </c>
      <c r="C11" s="260" t="s">
        <v>183</v>
      </c>
      <c r="D11" s="259"/>
      <c r="E11" s="265">
        <v>1794</v>
      </c>
      <c r="F11" s="264">
        <v>108335233</v>
      </c>
      <c r="G11" s="265">
        <v>60387</v>
      </c>
      <c r="H11" s="264">
        <v>1840</v>
      </c>
      <c r="I11" s="264">
        <v>150700000</v>
      </c>
      <c r="J11" s="264">
        <f>I11/H11</f>
        <v>81902.173913043473</v>
      </c>
      <c r="K11" s="264">
        <v>1840</v>
      </c>
      <c r="L11" s="264">
        <v>142055000</v>
      </c>
      <c r="M11" s="264">
        <f>L11/K11</f>
        <v>77203.804347826081</v>
      </c>
      <c r="N11" s="265">
        <v>1990</v>
      </c>
      <c r="O11" s="264">
        <v>137842397</v>
      </c>
      <c r="P11" s="265">
        <f>O11/N11</f>
        <v>69267.536180904528</v>
      </c>
      <c r="Q11" s="265">
        <f>P11-G11</f>
        <v>8880.536180904528</v>
      </c>
      <c r="R11" s="264">
        <f>P11-J11</f>
        <v>-12634.637732138945</v>
      </c>
      <c r="S11" s="263">
        <f>P11-M11</f>
        <v>-7936.2681669215526</v>
      </c>
    </row>
    <row r="12" spans="1:20" ht="34.5" customHeight="1">
      <c r="A12" s="248"/>
      <c r="B12" s="261" t="s">
        <v>182</v>
      </c>
      <c r="C12" s="260" t="s">
        <v>181</v>
      </c>
      <c r="D12" s="259" t="s">
        <v>180</v>
      </c>
      <c r="E12" s="265">
        <v>22</v>
      </c>
      <c r="F12" s="264">
        <v>600000</v>
      </c>
      <c r="G12" s="265">
        <v>27272</v>
      </c>
      <c r="H12" s="264"/>
      <c r="I12" s="264"/>
      <c r="J12" s="264"/>
      <c r="K12" s="264"/>
      <c r="L12" s="264"/>
      <c r="M12" s="264"/>
      <c r="N12" s="265"/>
      <c r="O12" s="264"/>
      <c r="P12" s="265"/>
      <c r="Q12" s="265"/>
      <c r="R12" s="264">
        <f>P12-J12</f>
        <v>0</v>
      </c>
      <c r="S12" s="263">
        <f>P12-M12</f>
        <v>0</v>
      </c>
    </row>
    <row r="13" spans="1:20" ht="29.25" customHeight="1">
      <c r="A13" s="248"/>
      <c r="B13" s="261" t="s">
        <v>179</v>
      </c>
      <c r="C13" s="260" t="s">
        <v>178</v>
      </c>
      <c r="D13" s="259" t="s">
        <v>177</v>
      </c>
      <c r="E13" s="265">
        <v>1</v>
      </c>
      <c r="F13" s="264">
        <v>5400000</v>
      </c>
      <c r="G13" s="265">
        <v>5400000</v>
      </c>
      <c r="H13" s="264"/>
      <c r="I13" s="264"/>
      <c r="J13" s="264"/>
      <c r="K13" s="264"/>
      <c r="L13" s="264"/>
      <c r="M13" s="264"/>
      <c r="N13" s="265"/>
      <c r="O13" s="264"/>
      <c r="P13" s="265"/>
      <c r="Q13" s="265"/>
      <c r="R13" s="264">
        <f>P13-J13</f>
        <v>0</v>
      </c>
      <c r="S13" s="263">
        <f>P13-M13</f>
        <v>0</v>
      </c>
    </row>
    <row r="14" spans="1:20" ht="24.75" customHeight="1">
      <c r="A14" s="248"/>
      <c r="B14" s="261" t="s">
        <v>130</v>
      </c>
      <c r="C14" s="260" t="s">
        <v>176</v>
      </c>
      <c r="D14" s="259"/>
      <c r="E14" s="265"/>
      <c r="F14" s="264"/>
      <c r="G14" s="265"/>
      <c r="H14" s="264">
        <v>10</v>
      </c>
      <c r="I14" s="264">
        <v>18000000</v>
      </c>
      <c r="J14" s="264">
        <f>I14/H14</f>
        <v>1800000</v>
      </c>
      <c r="K14" s="264">
        <v>10</v>
      </c>
      <c r="L14" s="264">
        <v>18000000</v>
      </c>
      <c r="M14" s="264">
        <v>1800000</v>
      </c>
      <c r="N14" s="265">
        <v>10</v>
      </c>
      <c r="O14" s="264">
        <v>16362000</v>
      </c>
      <c r="P14" s="265">
        <f>O14/N14</f>
        <v>1636200</v>
      </c>
      <c r="Q14" s="265">
        <f>P14-G14</f>
        <v>1636200</v>
      </c>
      <c r="R14" s="264">
        <f>P14-J14</f>
        <v>-163800</v>
      </c>
      <c r="S14" s="263">
        <f>P14-M14</f>
        <v>-163800</v>
      </c>
      <c r="T14" s="262">
        <v>0</v>
      </c>
    </row>
    <row r="15" spans="1:20" ht="29.25" customHeight="1">
      <c r="A15" s="248"/>
      <c r="B15" s="261" t="s">
        <v>175</v>
      </c>
      <c r="C15" s="260" t="s">
        <v>79</v>
      </c>
      <c r="D15" s="259"/>
      <c r="E15" s="257"/>
      <c r="F15" s="258">
        <f>SUM(F11:F14)</f>
        <v>114335233</v>
      </c>
      <c r="G15" s="257"/>
      <c r="H15" s="258"/>
      <c r="I15" s="258">
        <f>SUM(I11:I14)</f>
        <v>168700000</v>
      </c>
      <c r="J15" s="258"/>
      <c r="K15" s="258"/>
      <c r="L15" s="258">
        <f>SUM(L11:L14)</f>
        <v>160055000</v>
      </c>
      <c r="M15" s="258"/>
      <c r="N15" s="257"/>
      <c r="O15" s="258"/>
      <c r="P15" s="257"/>
      <c r="Q15" s="257"/>
      <c r="R15" s="257"/>
      <c r="S15" s="256"/>
    </row>
    <row r="16" spans="1:20" ht="31.5" customHeight="1" thickBot="1">
      <c r="A16" s="248"/>
      <c r="B16" s="255" t="s">
        <v>174</v>
      </c>
      <c r="C16" s="255"/>
      <c r="D16" s="253"/>
      <c r="E16" s="252"/>
      <c r="F16" s="253"/>
      <c r="G16" s="252"/>
      <c r="H16" s="253"/>
      <c r="I16" s="252"/>
      <c r="J16" s="254"/>
      <c r="K16" s="253"/>
      <c r="L16" s="252"/>
      <c r="M16" s="254"/>
      <c r="N16" s="253"/>
      <c r="O16" s="252"/>
      <c r="P16" s="254"/>
      <c r="Q16" s="253"/>
      <c r="R16" s="252"/>
      <c r="S16" s="251"/>
    </row>
    <row r="17" spans="1:19" ht="15" thickTop="1">
      <c r="A17" s="248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</row>
    <row r="18" spans="1:19">
      <c r="A18" s="248"/>
      <c r="B18" s="249"/>
      <c r="C18" s="244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</row>
    <row r="19" spans="1:19">
      <c r="A19" s="248"/>
      <c r="B19" s="244"/>
      <c r="C19" s="244"/>
      <c r="D19" s="247" t="s">
        <v>162</v>
      </c>
      <c r="E19" s="247"/>
      <c r="F19" s="246" t="s">
        <v>58</v>
      </c>
      <c r="G19" s="245" t="s">
        <v>173</v>
      </c>
      <c r="H19" s="245"/>
      <c r="I19" s="247" t="s">
        <v>172</v>
      </c>
      <c r="J19" s="247"/>
      <c r="K19" s="246" t="s">
        <v>58</v>
      </c>
      <c r="L19" s="245" t="s">
        <v>67</v>
      </c>
      <c r="M19" s="245"/>
      <c r="N19" s="244"/>
      <c r="O19" s="244"/>
      <c r="P19" s="244"/>
      <c r="Q19" s="244"/>
      <c r="R19" s="244"/>
      <c r="S19" s="244"/>
    </row>
    <row r="20" spans="1:19">
      <c r="A20" s="248"/>
      <c r="B20" s="244"/>
      <c r="C20" s="244"/>
      <c r="D20" s="247"/>
      <c r="E20" s="247"/>
      <c r="F20" s="246" t="s">
        <v>59</v>
      </c>
      <c r="G20" s="245"/>
      <c r="H20" s="245"/>
      <c r="I20" s="247"/>
      <c r="J20" s="247"/>
      <c r="K20" s="246" t="s">
        <v>59</v>
      </c>
      <c r="L20" s="245"/>
      <c r="M20" s="245"/>
      <c r="N20" s="244"/>
      <c r="O20" s="244"/>
      <c r="P20" s="244"/>
      <c r="Q20" s="244"/>
      <c r="R20" s="244"/>
      <c r="S20" s="244"/>
    </row>
    <row r="21" spans="1:19">
      <c r="A21" s="248"/>
      <c r="B21" s="244"/>
      <c r="C21" s="244"/>
      <c r="D21" s="247"/>
      <c r="E21" s="247"/>
      <c r="F21" s="246" t="s">
        <v>60</v>
      </c>
      <c r="G21" s="245" t="s">
        <v>70</v>
      </c>
      <c r="H21" s="245"/>
      <c r="I21" s="247"/>
      <c r="J21" s="247"/>
      <c r="K21" s="246" t="s">
        <v>60</v>
      </c>
      <c r="L21" s="245" t="s">
        <v>70</v>
      </c>
      <c r="M21" s="245"/>
      <c r="N21" s="244"/>
      <c r="O21" s="244"/>
      <c r="P21" s="244"/>
      <c r="Q21" s="244"/>
      <c r="R21" s="244"/>
      <c r="S21" s="244"/>
    </row>
  </sheetData>
  <mergeCells count="26">
    <mergeCell ref="Q7:S7"/>
    <mergeCell ref="B2:S2"/>
    <mergeCell ref="B3:S3"/>
    <mergeCell ref="B4:S4"/>
    <mergeCell ref="C5:E5"/>
    <mergeCell ref="G5:S5"/>
    <mergeCell ref="L21:M21"/>
    <mergeCell ref="C6:E6"/>
    <mergeCell ref="G6:S6"/>
    <mergeCell ref="B7:B8"/>
    <mergeCell ref="C7:C8"/>
    <mergeCell ref="D7:D8"/>
    <mergeCell ref="E7:G7"/>
    <mergeCell ref="H7:J7"/>
    <mergeCell ref="K7:M7"/>
    <mergeCell ref="N7:P7"/>
    <mergeCell ref="B10:C10"/>
    <mergeCell ref="B16:C16"/>
    <mergeCell ref="B17:S17"/>
    <mergeCell ref="D19:E21"/>
    <mergeCell ref="G19:H19"/>
    <mergeCell ref="I19:J21"/>
    <mergeCell ref="L19:M19"/>
    <mergeCell ref="G20:H20"/>
    <mergeCell ref="L20:M20"/>
    <mergeCell ref="G21:H21"/>
  </mergeCells>
  <pageMargins left="0" right="0" top="0" bottom="0" header="0" footer="0"/>
  <pageSetup scale="8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8A275-07A9-43E6-95E1-EA8858B64593}">
  <sheetPr>
    <outlinePr summaryBelow="0"/>
  </sheetPr>
  <dimension ref="A1:U21"/>
  <sheetViews>
    <sheetView topLeftCell="C1" workbookViewId="0">
      <selection activeCell="K9" sqref="K9"/>
    </sheetView>
  </sheetViews>
  <sheetFormatPr defaultRowHeight="14.4"/>
  <cols>
    <col min="1" max="1" width="3.33203125" style="84" customWidth="1"/>
    <col min="2" max="2" width="0.109375" style="84" customWidth="1"/>
    <col min="3" max="3" width="2.88671875" style="84" customWidth="1"/>
    <col min="4" max="4" width="9.109375" style="84" customWidth="1"/>
    <col min="5" max="5" width="12.5546875" style="84" customWidth="1"/>
    <col min="6" max="6" width="9.88671875" style="84" customWidth="1"/>
    <col min="7" max="7" width="11.6640625" style="84" customWidth="1"/>
    <col min="8" max="8" width="0.109375" style="84" hidden="1" customWidth="1"/>
    <col min="9" max="9" width="7.6640625" style="84" customWidth="1"/>
    <col min="10" max="10" width="6.6640625" style="84" customWidth="1"/>
    <col min="11" max="11" width="10.44140625" style="84" customWidth="1"/>
    <col min="12" max="12" width="5.6640625" style="84" customWidth="1"/>
    <col min="13" max="13" width="9.5546875" style="84" customWidth="1"/>
    <col min="14" max="14" width="11.6640625" style="84" customWidth="1"/>
    <col min="15" max="15" width="13.5546875" style="84" customWidth="1"/>
    <col min="16" max="16" width="15" style="84" customWidth="1"/>
    <col min="17" max="17" width="0.44140625" style="84" customWidth="1"/>
    <col min="18" max="18" width="8.5546875" style="84" customWidth="1"/>
    <col min="19" max="19" width="9.109375" style="84" customWidth="1"/>
    <col min="20" max="20" width="10.88671875" style="84" customWidth="1"/>
    <col min="21" max="21" width="12.5546875" style="84" customWidth="1"/>
    <col min="22" max="16384" width="8.88671875" style="84"/>
  </cols>
  <sheetData>
    <row r="1" spans="1:21">
      <c r="A1" s="124"/>
      <c r="B1" s="124"/>
      <c r="C1" s="33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>
      <c r="A2" s="124"/>
      <c r="B2" s="124"/>
      <c r="C2" s="333" t="s">
        <v>227</v>
      </c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</row>
    <row r="3" spans="1:21" ht="15" thickBot="1">
      <c r="A3" s="124"/>
      <c r="B3" s="124"/>
      <c r="C3" s="332" t="s">
        <v>226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</row>
    <row r="4" spans="1:21" ht="15.6" thickTop="1" thickBot="1">
      <c r="A4" s="331"/>
      <c r="B4" s="331"/>
      <c r="C4" s="326" t="s">
        <v>98</v>
      </c>
      <c r="D4" s="324" t="s">
        <v>23</v>
      </c>
      <c r="E4" s="324" t="s">
        <v>118</v>
      </c>
      <c r="F4" s="324" t="s">
        <v>225</v>
      </c>
      <c r="G4" s="325" t="s">
        <v>211</v>
      </c>
      <c r="H4" s="325"/>
      <c r="I4" s="324" t="s">
        <v>116</v>
      </c>
      <c r="J4" s="324" t="s">
        <v>224</v>
      </c>
      <c r="K4" s="330" t="s">
        <v>94</v>
      </c>
      <c r="L4" s="330"/>
      <c r="M4" s="330"/>
      <c r="N4" s="330"/>
      <c r="O4" s="330"/>
      <c r="P4" s="330"/>
      <c r="Q4" s="330"/>
      <c r="R4" s="330"/>
      <c r="S4" s="330"/>
      <c r="T4" s="330"/>
      <c r="U4" s="330"/>
    </row>
    <row r="5" spans="1:21" ht="15.6" thickTop="1" thickBot="1">
      <c r="A5" s="124"/>
      <c r="B5" s="124"/>
      <c r="C5" s="326"/>
      <c r="D5" s="324"/>
      <c r="E5" s="324"/>
      <c r="F5" s="324"/>
      <c r="G5" s="325"/>
      <c r="H5" s="325"/>
      <c r="I5" s="324"/>
      <c r="J5" s="324"/>
      <c r="K5" s="323" t="s">
        <v>79</v>
      </c>
      <c r="L5" s="328" t="s">
        <v>47</v>
      </c>
      <c r="M5" s="328" t="s">
        <v>49</v>
      </c>
      <c r="N5" s="328" t="s">
        <v>32</v>
      </c>
      <c r="O5" s="328" t="s">
        <v>34</v>
      </c>
      <c r="P5" s="328" t="s">
        <v>36</v>
      </c>
      <c r="Q5" s="329" t="s">
        <v>38</v>
      </c>
      <c r="R5" s="329"/>
      <c r="S5" s="328" t="s">
        <v>40</v>
      </c>
      <c r="T5" s="328" t="s">
        <v>42</v>
      </c>
      <c r="U5" s="327" t="s">
        <v>44</v>
      </c>
    </row>
    <row r="6" spans="1:21" ht="61.8" thickTop="1">
      <c r="A6" s="124"/>
      <c r="B6" s="124"/>
      <c r="C6" s="326"/>
      <c r="D6" s="324"/>
      <c r="E6" s="324"/>
      <c r="F6" s="324"/>
      <c r="G6" s="325"/>
      <c r="H6" s="325"/>
      <c r="I6" s="324"/>
      <c r="J6" s="324"/>
      <c r="K6" s="323"/>
      <c r="L6" s="321" t="s">
        <v>92</v>
      </c>
      <c r="M6" s="321" t="s">
        <v>91</v>
      </c>
      <c r="N6" s="321" t="s">
        <v>90</v>
      </c>
      <c r="O6" s="321" t="s">
        <v>89</v>
      </c>
      <c r="P6" s="321" t="s">
        <v>88</v>
      </c>
      <c r="Q6" s="322" t="s">
        <v>87</v>
      </c>
      <c r="R6" s="322"/>
      <c r="S6" s="321" t="s">
        <v>86</v>
      </c>
      <c r="T6" s="321" t="s">
        <v>85</v>
      </c>
      <c r="U6" s="320" t="s">
        <v>223</v>
      </c>
    </row>
    <row r="7" spans="1:21" ht="30.6">
      <c r="A7" s="124"/>
      <c r="B7" s="124"/>
      <c r="C7" s="308">
        <v>89</v>
      </c>
      <c r="D7" s="306" t="s">
        <v>25</v>
      </c>
      <c r="E7" s="307" t="s">
        <v>26</v>
      </c>
      <c r="F7" s="306" t="s">
        <v>139</v>
      </c>
      <c r="G7" s="316" t="s">
        <v>183</v>
      </c>
      <c r="H7" s="316"/>
      <c r="I7" s="314" t="s">
        <v>82</v>
      </c>
      <c r="J7" s="313"/>
      <c r="K7" s="312">
        <f>N7+O7+P7+T7+U7</f>
        <v>150700000</v>
      </c>
      <c r="L7" s="312">
        <v>0</v>
      </c>
      <c r="M7" s="312">
        <v>0</v>
      </c>
      <c r="N7" s="312">
        <v>101140000</v>
      </c>
      <c r="O7" s="312">
        <v>16330000</v>
      </c>
      <c r="P7" s="312">
        <v>32890000</v>
      </c>
      <c r="Q7" s="315">
        <v>0</v>
      </c>
      <c r="R7" s="315"/>
      <c r="S7" s="312">
        <v>0</v>
      </c>
      <c r="T7" s="312">
        <v>100000</v>
      </c>
      <c r="U7" s="311">
        <v>240000</v>
      </c>
    </row>
    <row r="8" spans="1:21" ht="39" customHeight="1">
      <c r="A8" s="124"/>
      <c r="B8" s="124"/>
      <c r="C8" s="308">
        <v>89</v>
      </c>
      <c r="D8" s="306" t="s">
        <v>25</v>
      </c>
      <c r="E8" s="307" t="s">
        <v>26</v>
      </c>
      <c r="F8" s="306" t="s">
        <v>139</v>
      </c>
      <c r="G8" s="316" t="s">
        <v>183</v>
      </c>
      <c r="H8" s="316"/>
      <c r="I8" s="314" t="s">
        <v>81</v>
      </c>
      <c r="J8" s="313"/>
      <c r="K8" s="312">
        <f>N8+O8+P8+T8+U8</f>
        <v>142055000</v>
      </c>
      <c r="L8" s="312">
        <v>0</v>
      </c>
      <c r="M8" s="312">
        <v>0</v>
      </c>
      <c r="N8" s="312">
        <v>92140000</v>
      </c>
      <c r="O8" s="312">
        <v>16330000</v>
      </c>
      <c r="P8" s="312">
        <v>32790000</v>
      </c>
      <c r="Q8" s="315">
        <v>0</v>
      </c>
      <c r="R8" s="315"/>
      <c r="S8" s="312">
        <v>0</v>
      </c>
      <c r="T8" s="312">
        <v>130000</v>
      </c>
      <c r="U8" s="311">
        <v>665000</v>
      </c>
    </row>
    <row r="9" spans="1:21" ht="36" customHeight="1">
      <c r="A9" s="124"/>
      <c r="B9" s="124"/>
      <c r="C9" s="319">
        <v>89</v>
      </c>
      <c r="D9" s="317" t="s">
        <v>25</v>
      </c>
      <c r="E9" s="318" t="s">
        <v>26</v>
      </c>
      <c r="F9" s="317" t="s">
        <v>139</v>
      </c>
      <c r="G9" s="305" t="s">
        <v>183</v>
      </c>
      <c r="H9" s="305"/>
      <c r="I9" s="304" t="s">
        <v>80</v>
      </c>
      <c r="J9" s="310"/>
      <c r="K9" s="302">
        <f>N9+O9+P9+T9+U9</f>
        <v>137842397</v>
      </c>
      <c r="L9" s="302">
        <v>0</v>
      </c>
      <c r="M9" s="302">
        <v>0</v>
      </c>
      <c r="N9" s="226">
        <v>91650957</v>
      </c>
      <c r="O9" s="96">
        <v>14413032</v>
      </c>
      <c r="P9" s="96">
        <v>31089213</v>
      </c>
      <c r="Q9" s="303">
        <v>0</v>
      </c>
      <c r="R9" s="303"/>
      <c r="S9" s="302">
        <v>0</v>
      </c>
      <c r="T9" s="302">
        <v>110930</v>
      </c>
      <c r="U9" s="96">
        <v>578265</v>
      </c>
    </row>
    <row r="10" spans="1:21" ht="49.5" customHeight="1">
      <c r="A10" s="124"/>
      <c r="B10" s="124"/>
      <c r="C10" s="308">
        <v>89</v>
      </c>
      <c r="D10" s="306" t="s">
        <v>25</v>
      </c>
      <c r="E10" s="307" t="s">
        <v>26</v>
      </c>
      <c r="F10" s="306" t="s">
        <v>130</v>
      </c>
      <c r="G10" s="316" t="s">
        <v>220</v>
      </c>
      <c r="H10" s="316"/>
      <c r="I10" s="314" t="s">
        <v>82</v>
      </c>
      <c r="J10" s="313"/>
      <c r="K10" s="312">
        <v>18000000</v>
      </c>
      <c r="L10" s="312">
        <v>0</v>
      </c>
      <c r="M10" s="312">
        <v>18000000</v>
      </c>
      <c r="N10" s="312">
        <v>0</v>
      </c>
      <c r="O10" s="312">
        <v>0</v>
      </c>
      <c r="P10" s="312">
        <v>0</v>
      </c>
      <c r="Q10" s="315">
        <v>0</v>
      </c>
      <c r="R10" s="315"/>
      <c r="S10" s="312">
        <v>0</v>
      </c>
      <c r="T10" s="312">
        <v>0</v>
      </c>
      <c r="U10" s="311">
        <v>0</v>
      </c>
    </row>
    <row r="11" spans="1:21" ht="60" customHeight="1">
      <c r="A11" s="124"/>
      <c r="B11" s="124"/>
      <c r="C11" s="308">
        <v>89</v>
      </c>
      <c r="D11" s="306" t="s">
        <v>221</v>
      </c>
      <c r="E11" s="307" t="s">
        <v>26</v>
      </c>
      <c r="F11" s="306" t="s">
        <v>130</v>
      </c>
      <c r="G11" s="316" t="s">
        <v>220</v>
      </c>
      <c r="H11" s="316"/>
      <c r="I11" s="314" t="s">
        <v>222</v>
      </c>
      <c r="J11" s="313"/>
      <c r="K11" s="312">
        <v>18000000</v>
      </c>
      <c r="L11" s="312"/>
      <c r="M11" s="312">
        <v>18000000</v>
      </c>
      <c r="N11" s="312">
        <v>0</v>
      </c>
      <c r="O11" s="312">
        <v>0</v>
      </c>
      <c r="P11" s="312">
        <v>0</v>
      </c>
      <c r="Q11" s="315">
        <v>0</v>
      </c>
      <c r="R11" s="315"/>
      <c r="S11" s="312">
        <v>0</v>
      </c>
      <c r="T11" s="312">
        <v>0</v>
      </c>
      <c r="U11" s="311">
        <v>0</v>
      </c>
    </row>
    <row r="12" spans="1:21" ht="29.4" customHeight="1">
      <c r="A12" s="124"/>
      <c r="B12" s="124"/>
      <c r="C12" s="308">
        <v>89</v>
      </c>
      <c r="D12" s="306" t="s">
        <v>221</v>
      </c>
      <c r="E12" s="307" t="s">
        <v>26</v>
      </c>
      <c r="F12" s="306" t="s">
        <v>130</v>
      </c>
      <c r="G12" s="316" t="s">
        <v>220</v>
      </c>
      <c r="H12" s="316"/>
      <c r="I12" s="314" t="s">
        <v>219</v>
      </c>
      <c r="J12" s="313"/>
      <c r="K12" s="312">
        <f>M12</f>
        <v>16362000</v>
      </c>
      <c r="L12" s="312"/>
      <c r="M12" s="312">
        <v>16362000</v>
      </c>
      <c r="N12" s="312">
        <v>0</v>
      </c>
      <c r="O12" s="312">
        <v>0</v>
      </c>
      <c r="P12" s="312">
        <v>0</v>
      </c>
      <c r="Q12" s="315">
        <v>0</v>
      </c>
      <c r="R12" s="315"/>
      <c r="S12" s="312">
        <v>0</v>
      </c>
      <c r="T12" s="312">
        <v>0</v>
      </c>
      <c r="U12" s="311">
        <v>0</v>
      </c>
    </row>
    <row r="13" spans="1:21" ht="27.6" customHeight="1">
      <c r="A13" s="124"/>
      <c r="B13" s="124"/>
      <c r="C13" s="308"/>
      <c r="D13" s="306"/>
      <c r="E13" s="307"/>
      <c r="F13" s="306"/>
      <c r="G13" s="307"/>
      <c r="H13" s="307"/>
      <c r="I13" s="314"/>
      <c r="J13" s="313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1"/>
    </row>
    <row r="14" spans="1:21" ht="42" customHeight="1">
      <c r="A14" s="124"/>
      <c r="B14" s="124"/>
      <c r="C14" s="308"/>
      <c r="D14" s="306"/>
      <c r="E14" s="307"/>
      <c r="F14" s="306"/>
      <c r="G14" s="305" t="s">
        <v>218</v>
      </c>
      <c r="H14" s="305"/>
      <c r="I14" s="304" t="s">
        <v>82</v>
      </c>
      <c r="J14" s="310"/>
      <c r="K14" s="302">
        <v>168700000</v>
      </c>
      <c r="L14" s="302">
        <v>0</v>
      </c>
      <c r="M14" s="302">
        <v>18000000</v>
      </c>
      <c r="N14" s="302">
        <v>101140000</v>
      </c>
      <c r="O14" s="302">
        <v>16330000</v>
      </c>
      <c r="P14" s="302">
        <v>32890000</v>
      </c>
      <c r="Q14" s="303">
        <v>0</v>
      </c>
      <c r="R14" s="303"/>
      <c r="S14" s="302">
        <v>0</v>
      </c>
      <c r="T14" s="302">
        <v>100000</v>
      </c>
      <c r="U14" s="309">
        <v>240000</v>
      </c>
    </row>
    <row r="15" spans="1:21" ht="30.75" customHeight="1">
      <c r="A15" s="124"/>
      <c r="B15" s="124"/>
      <c r="C15" s="308"/>
      <c r="D15" s="306"/>
      <c r="E15" s="307"/>
      <c r="F15" s="306"/>
      <c r="G15" s="305" t="s">
        <v>218</v>
      </c>
      <c r="H15" s="305"/>
      <c r="I15" s="304" t="s">
        <v>81</v>
      </c>
      <c r="J15" s="302"/>
      <c r="K15" s="302">
        <f>K8+K11</f>
        <v>160055000</v>
      </c>
      <c r="L15" s="302">
        <v>0</v>
      </c>
      <c r="M15" s="302">
        <v>18000000</v>
      </c>
      <c r="N15" s="302">
        <f>N8</f>
        <v>92140000</v>
      </c>
      <c r="O15" s="302">
        <v>16330000</v>
      </c>
      <c r="P15" s="302">
        <v>32790000</v>
      </c>
      <c r="Q15" s="303">
        <v>0</v>
      </c>
      <c r="R15" s="303"/>
      <c r="S15" s="302">
        <v>0</v>
      </c>
      <c r="T15" s="302">
        <v>130000</v>
      </c>
      <c r="U15" s="309">
        <v>665000</v>
      </c>
    </row>
    <row r="16" spans="1:21" ht="43.5" customHeight="1">
      <c r="A16" s="124"/>
      <c r="B16" s="124"/>
      <c r="C16" s="308"/>
      <c r="D16" s="306"/>
      <c r="E16" s="307"/>
      <c r="F16" s="306"/>
      <c r="G16" s="305" t="s">
        <v>218</v>
      </c>
      <c r="H16" s="305"/>
      <c r="I16" s="304" t="s">
        <v>80</v>
      </c>
      <c r="J16" s="302"/>
      <c r="K16" s="302">
        <f>M16+N16+O16+P16+T16+U16</f>
        <v>154204397</v>
      </c>
      <c r="L16" s="302">
        <v>0</v>
      </c>
      <c r="M16" s="302">
        <v>16362000</v>
      </c>
      <c r="N16" s="226">
        <v>91650957</v>
      </c>
      <c r="O16" s="96">
        <v>14413032</v>
      </c>
      <c r="P16" s="96">
        <v>31089213</v>
      </c>
      <c r="Q16" s="303">
        <v>0</v>
      </c>
      <c r="R16" s="303"/>
      <c r="S16" s="302">
        <v>0</v>
      </c>
      <c r="T16" s="302">
        <v>110930</v>
      </c>
      <c r="U16" s="96">
        <v>578265</v>
      </c>
    </row>
    <row r="17" spans="1:21">
      <c r="A17" s="124"/>
      <c r="B17" s="301"/>
      <c r="C17" s="301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</row>
    <row r="18" spans="1:21">
      <c r="A18" s="124"/>
      <c r="B18" s="124"/>
      <c r="C18" s="124"/>
      <c r="D18" s="124"/>
      <c r="E18" s="300" t="s">
        <v>217</v>
      </c>
      <c r="F18" s="299"/>
      <c r="G18" s="127" t="s">
        <v>58</v>
      </c>
      <c r="H18" s="293" t="s">
        <v>73</v>
      </c>
      <c r="I18" s="293"/>
      <c r="J18" s="293"/>
      <c r="K18" s="294" t="s">
        <v>216</v>
      </c>
      <c r="L18" s="293" t="s">
        <v>58</v>
      </c>
      <c r="M18" s="293"/>
      <c r="N18" s="293" t="s">
        <v>67</v>
      </c>
      <c r="O18" s="293"/>
      <c r="P18" s="293"/>
      <c r="Q18" s="293"/>
      <c r="R18" s="124"/>
      <c r="S18" s="124"/>
      <c r="T18" s="124"/>
      <c r="U18" s="124"/>
    </row>
    <row r="19" spans="1:21">
      <c r="A19" s="124"/>
      <c r="B19" s="124"/>
      <c r="C19" s="124"/>
      <c r="D19" s="124"/>
      <c r="E19" s="298"/>
      <c r="F19" s="297"/>
      <c r="G19" s="127" t="s">
        <v>59</v>
      </c>
      <c r="H19" s="293"/>
      <c r="I19" s="293"/>
      <c r="J19" s="293"/>
      <c r="K19" s="294"/>
      <c r="L19" s="293" t="s">
        <v>59</v>
      </c>
      <c r="M19" s="293"/>
      <c r="N19" s="293"/>
      <c r="O19" s="293"/>
      <c r="P19" s="293"/>
      <c r="Q19" s="293"/>
      <c r="R19" s="124"/>
      <c r="S19" s="124"/>
      <c r="T19" s="124"/>
      <c r="U19" s="124"/>
    </row>
    <row r="20" spans="1:21">
      <c r="A20" s="124"/>
      <c r="B20" s="124"/>
      <c r="C20" s="124"/>
      <c r="D20" s="124"/>
      <c r="E20" s="296"/>
      <c r="F20" s="295"/>
      <c r="G20" s="127" t="s">
        <v>60</v>
      </c>
      <c r="H20" s="293" t="s">
        <v>70</v>
      </c>
      <c r="I20" s="293"/>
      <c r="J20" s="293"/>
      <c r="K20" s="294"/>
      <c r="L20" s="293" t="s">
        <v>60</v>
      </c>
      <c r="M20" s="293"/>
      <c r="N20" s="293" t="s">
        <v>70</v>
      </c>
      <c r="O20" s="293"/>
      <c r="P20" s="293"/>
      <c r="Q20" s="293"/>
      <c r="R20" s="124"/>
      <c r="S20" s="124"/>
      <c r="T20" s="124"/>
      <c r="U20" s="124"/>
    </row>
    <row r="21" spans="1:21">
      <c r="A21" s="244"/>
      <c r="B21" s="244"/>
      <c r="C21" s="292"/>
      <c r="D21" s="292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</row>
  </sheetData>
  <mergeCells count="45">
    <mergeCell ref="N18:Q18"/>
    <mergeCell ref="H19:J19"/>
    <mergeCell ref="L19:M19"/>
    <mergeCell ref="N19:Q19"/>
    <mergeCell ref="H20:J20"/>
    <mergeCell ref="L20:M20"/>
    <mergeCell ref="N20:Q20"/>
    <mergeCell ref="B17:C17"/>
    <mergeCell ref="E18:F20"/>
    <mergeCell ref="H18:J18"/>
    <mergeCell ref="K18:K20"/>
    <mergeCell ref="L18:M18"/>
    <mergeCell ref="C21:D21"/>
    <mergeCell ref="G14:H14"/>
    <mergeCell ref="Q14:R14"/>
    <mergeCell ref="G15:H15"/>
    <mergeCell ref="Q15:R15"/>
    <mergeCell ref="G16:H16"/>
    <mergeCell ref="Q16:R16"/>
    <mergeCell ref="G11:H11"/>
    <mergeCell ref="Q11:R11"/>
    <mergeCell ref="G10:H10"/>
    <mergeCell ref="Q10:R10"/>
    <mergeCell ref="G7:H7"/>
    <mergeCell ref="Q7:R7"/>
    <mergeCell ref="G8:H8"/>
    <mergeCell ref="Q8:R8"/>
    <mergeCell ref="G9:H9"/>
    <mergeCell ref="Q9:R9"/>
    <mergeCell ref="I4:I6"/>
    <mergeCell ref="J4:J6"/>
    <mergeCell ref="K4:U4"/>
    <mergeCell ref="K5:K6"/>
    <mergeCell ref="Q5:R5"/>
    <mergeCell ref="Q6:R6"/>
    <mergeCell ref="G12:H12"/>
    <mergeCell ref="Q12:R12"/>
    <mergeCell ref="C2:U2"/>
    <mergeCell ref="C3:U3"/>
    <mergeCell ref="A4:B4"/>
    <mergeCell ref="C4:C6"/>
    <mergeCell ref="D4:D6"/>
    <mergeCell ref="E4:E6"/>
    <mergeCell ref="F4:F6"/>
    <mergeCell ref="G4:H6"/>
  </mergeCells>
  <pageMargins left="0" right="0" top="0" bottom="0" header="0" footer="0"/>
  <pageSetup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698B-318E-42DD-A862-F465AB93DD77}">
  <sheetPr>
    <outlinePr summaryBelow="0"/>
  </sheetPr>
  <dimension ref="A1:N56"/>
  <sheetViews>
    <sheetView topLeftCell="D1" workbookViewId="0">
      <selection activeCell="U5" sqref="U5"/>
    </sheetView>
  </sheetViews>
  <sheetFormatPr defaultRowHeight="14.4"/>
  <cols>
    <col min="1" max="1" width="3.33203125" style="84" customWidth="1"/>
    <col min="2" max="2" width="0.109375" style="84" customWidth="1"/>
    <col min="3" max="4" width="8.109375" style="84" customWidth="1"/>
    <col min="5" max="5" width="14.109375" style="84" customWidth="1"/>
    <col min="6" max="6" width="8.88671875" style="84" customWidth="1"/>
    <col min="7" max="7" width="10" style="84" customWidth="1"/>
    <col min="8" max="8" width="32.33203125" style="84" customWidth="1"/>
    <col min="9" max="9" width="19.109375" style="84" customWidth="1"/>
    <col min="10" max="10" width="14.6640625" style="84" customWidth="1"/>
    <col min="11" max="11" width="13.33203125" style="84" customWidth="1"/>
    <col min="12" max="12" width="11.88671875" style="84" customWidth="1"/>
    <col min="13" max="13" width="14.109375" style="84" customWidth="1"/>
    <col min="14" max="14" width="11.109375" style="84" bestFit="1" customWidth="1"/>
    <col min="15" max="16384" width="8.88671875" style="84"/>
  </cols>
  <sheetData>
    <row r="1" spans="1:14">
      <c r="A1" s="85"/>
      <c r="B1" s="85"/>
      <c r="C1" s="112"/>
      <c r="D1" s="85"/>
      <c r="E1" s="85"/>
      <c r="F1" s="85"/>
      <c r="G1" s="85"/>
      <c r="H1" s="85" t="s">
        <v>256</v>
      </c>
      <c r="I1" s="85"/>
      <c r="J1" s="85"/>
      <c r="K1" s="85"/>
      <c r="L1" s="85"/>
      <c r="M1" s="85"/>
      <c r="N1" s="115"/>
    </row>
    <row r="2" spans="1:14" ht="15" thickBot="1">
      <c r="A2" s="85"/>
      <c r="B2" s="85"/>
      <c r="C2" s="111" t="s">
        <v>255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5"/>
    </row>
    <row r="3" spans="1:14" ht="66.75" customHeight="1" thickTop="1">
      <c r="A3" s="108"/>
      <c r="B3" s="108"/>
      <c r="C3" s="360" t="s">
        <v>254</v>
      </c>
      <c r="D3" s="359" t="s">
        <v>253</v>
      </c>
      <c r="E3" s="359" t="s">
        <v>252</v>
      </c>
      <c r="F3" s="359" t="s">
        <v>251</v>
      </c>
      <c r="G3" s="359" t="s">
        <v>250</v>
      </c>
      <c r="H3" s="359" t="s">
        <v>249</v>
      </c>
      <c r="I3" s="359" t="s">
        <v>248</v>
      </c>
      <c r="J3" s="358">
        <v>2020</v>
      </c>
      <c r="K3" s="358">
        <v>2021</v>
      </c>
      <c r="L3" s="358">
        <v>2022</v>
      </c>
      <c r="M3" s="357">
        <v>2023</v>
      </c>
      <c r="N3" s="357">
        <v>2024</v>
      </c>
    </row>
    <row r="4" spans="1:14" ht="41.4">
      <c r="A4" s="85"/>
      <c r="B4" s="85"/>
      <c r="C4" s="344">
        <v>89</v>
      </c>
      <c r="D4" s="342" t="s">
        <v>25</v>
      </c>
      <c r="E4" s="343" t="s">
        <v>26</v>
      </c>
      <c r="F4" s="342"/>
      <c r="G4" s="342" t="s">
        <v>139</v>
      </c>
      <c r="H4" s="355" t="s">
        <v>247</v>
      </c>
      <c r="I4" s="356" t="s">
        <v>242</v>
      </c>
      <c r="J4" s="354">
        <v>1400</v>
      </c>
      <c r="K4" s="354">
        <v>1400</v>
      </c>
      <c r="L4" s="354">
        <v>1700</v>
      </c>
      <c r="M4" s="353">
        <v>1824</v>
      </c>
      <c r="N4" s="353">
        <v>1840</v>
      </c>
    </row>
    <row r="5" spans="1:14" ht="41.4">
      <c r="A5" s="85"/>
      <c r="B5" s="85"/>
      <c r="C5" s="344">
        <v>89</v>
      </c>
      <c r="D5" s="342" t="s">
        <v>25</v>
      </c>
      <c r="E5" s="343" t="s">
        <v>26</v>
      </c>
      <c r="F5" s="342"/>
      <c r="G5" s="342" t="s">
        <v>139</v>
      </c>
      <c r="H5" s="347" t="s">
        <v>247</v>
      </c>
      <c r="I5" s="347" t="s">
        <v>241</v>
      </c>
      <c r="J5" s="346">
        <v>68626000</v>
      </c>
      <c r="K5" s="346">
        <v>77200000</v>
      </c>
      <c r="L5" s="346">
        <v>72090000</v>
      </c>
      <c r="M5" s="345">
        <v>90580000</v>
      </c>
      <c r="N5" s="345">
        <v>168700000</v>
      </c>
    </row>
    <row r="6" spans="1:14" ht="41.4">
      <c r="A6" s="85"/>
      <c r="B6" s="85"/>
      <c r="C6" s="344">
        <v>89</v>
      </c>
      <c r="D6" s="342" t="s">
        <v>25</v>
      </c>
      <c r="E6" s="343" t="s">
        <v>26</v>
      </c>
      <c r="F6" s="342"/>
      <c r="G6" s="342" t="s">
        <v>139</v>
      </c>
      <c r="H6" s="347" t="s">
        <v>247</v>
      </c>
      <c r="I6" s="347" t="s">
        <v>240</v>
      </c>
      <c r="J6" s="346">
        <v>49018</v>
      </c>
      <c r="K6" s="346">
        <v>55143</v>
      </c>
      <c r="L6" s="346">
        <v>4867</v>
      </c>
      <c r="M6" s="345">
        <v>49660</v>
      </c>
      <c r="N6" s="345">
        <v>91684</v>
      </c>
    </row>
    <row r="7" spans="1:14" ht="27.6">
      <c r="A7" s="85"/>
      <c r="B7" s="85"/>
      <c r="C7" s="344"/>
      <c r="D7" s="342"/>
      <c r="E7" s="343"/>
      <c r="F7" s="342"/>
      <c r="G7" s="342"/>
      <c r="H7" s="352" t="s">
        <v>239</v>
      </c>
      <c r="I7" s="351"/>
      <c r="J7" s="350"/>
      <c r="K7" s="350"/>
      <c r="L7" s="350"/>
      <c r="M7" s="349"/>
      <c r="N7" s="349"/>
    </row>
    <row r="8" spans="1:14" ht="41.4">
      <c r="A8" s="85"/>
      <c r="B8" s="85"/>
      <c r="C8" s="344">
        <v>89</v>
      </c>
      <c r="D8" s="342" t="s">
        <v>25</v>
      </c>
      <c r="E8" s="343" t="s">
        <v>26</v>
      </c>
      <c r="F8" s="342"/>
      <c r="G8" s="342" t="s">
        <v>139</v>
      </c>
      <c r="H8" s="347" t="s">
        <v>247</v>
      </c>
      <c r="I8" s="348" t="s">
        <v>238</v>
      </c>
      <c r="J8" s="346">
        <v>1220</v>
      </c>
      <c r="K8" s="346">
        <v>1290</v>
      </c>
      <c r="L8" s="346">
        <v>1660</v>
      </c>
      <c r="M8" s="345">
        <v>1830</v>
      </c>
      <c r="N8" s="345">
        <v>1840</v>
      </c>
    </row>
    <row r="9" spans="1:14" ht="41.4">
      <c r="A9" s="85"/>
      <c r="B9" s="85"/>
      <c r="C9" s="344">
        <v>89</v>
      </c>
      <c r="D9" s="342" t="s">
        <v>25</v>
      </c>
      <c r="E9" s="343" t="s">
        <v>26</v>
      </c>
      <c r="F9" s="342"/>
      <c r="G9" s="342" t="s">
        <v>139</v>
      </c>
      <c r="H9" s="355" t="s">
        <v>247</v>
      </c>
      <c r="I9" s="355" t="s">
        <v>237</v>
      </c>
      <c r="J9" s="354">
        <v>65826000</v>
      </c>
      <c r="K9" s="354">
        <v>65700000</v>
      </c>
      <c r="L9" s="354">
        <v>74752000</v>
      </c>
      <c r="M9" s="353">
        <v>104322000</v>
      </c>
      <c r="N9" s="353">
        <v>160055000</v>
      </c>
    </row>
    <row r="10" spans="1:14" ht="41.4">
      <c r="A10" s="85"/>
      <c r="B10" s="85"/>
      <c r="C10" s="344">
        <v>89</v>
      </c>
      <c r="D10" s="342" t="s">
        <v>25</v>
      </c>
      <c r="E10" s="343" t="s">
        <v>26</v>
      </c>
      <c r="F10" s="342"/>
      <c r="G10" s="342" t="s">
        <v>139</v>
      </c>
      <c r="H10" s="347" t="s">
        <v>247</v>
      </c>
      <c r="I10" s="347" t="s">
        <v>236</v>
      </c>
      <c r="J10" s="346">
        <v>53956</v>
      </c>
      <c r="K10" s="346">
        <v>50930</v>
      </c>
      <c r="L10" s="346">
        <v>45031</v>
      </c>
      <c r="M10" s="345">
        <v>57006</v>
      </c>
      <c r="N10" s="345">
        <v>91821</v>
      </c>
    </row>
    <row r="11" spans="1:14" ht="27.6">
      <c r="A11" s="85"/>
      <c r="B11" s="85"/>
      <c r="C11" s="344"/>
      <c r="D11" s="342"/>
      <c r="E11" s="343"/>
      <c r="F11" s="342"/>
      <c r="G11" s="342"/>
      <c r="H11" s="352" t="s">
        <v>235</v>
      </c>
      <c r="I11" s="351"/>
      <c r="J11" s="350"/>
      <c r="K11" s="350"/>
      <c r="L11" s="350"/>
      <c r="M11" s="349"/>
      <c r="N11" s="349"/>
    </row>
    <row r="12" spans="1:14" ht="41.4">
      <c r="A12" s="85"/>
      <c r="B12" s="85"/>
      <c r="C12" s="344">
        <v>89</v>
      </c>
      <c r="D12" s="342" t="s">
        <v>25</v>
      </c>
      <c r="E12" s="343" t="s">
        <v>26</v>
      </c>
      <c r="F12" s="342"/>
      <c r="G12" s="342" t="s">
        <v>139</v>
      </c>
      <c r="H12" s="347" t="s">
        <v>247</v>
      </c>
      <c r="I12" s="348" t="s">
        <v>234</v>
      </c>
      <c r="J12" s="346">
        <v>1502</v>
      </c>
      <c r="K12" s="346">
        <v>1841</v>
      </c>
      <c r="L12" s="346">
        <v>1857</v>
      </c>
      <c r="M12" s="345">
        <v>1794</v>
      </c>
      <c r="N12" s="345">
        <v>1990</v>
      </c>
    </row>
    <row r="13" spans="1:14" ht="41.4">
      <c r="A13" s="85"/>
      <c r="B13" s="85"/>
      <c r="C13" s="344">
        <v>89</v>
      </c>
      <c r="D13" s="342" t="s">
        <v>25</v>
      </c>
      <c r="E13" s="343" t="s">
        <v>26</v>
      </c>
      <c r="F13" s="342"/>
      <c r="G13" s="342" t="s">
        <v>139</v>
      </c>
      <c r="H13" s="347" t="s">
        <v>247</v>
      </c>
      <c r="I13" s="347" t="s">
        <v>233</v>
      </c>
      <c r="J13" s="346">
        <v>64966000</v>
      </c>
      <c r="K13" s="346">
        <v>65700000</v>
      </c>
      <c r="L13" s="346">
        <v>73870000</v>
      </c>
      <c r="M13" s="345">
        <v>102335000</v>
      </c>
      <c r="N13" s="345">
        <v>154204397</v>
      </c>
    </row>
    <row r="14" spans="1:14" ht="41.4">
      <c r="A14" s="85"/>
      <c r="B14" s="85"/>
      <c r="C14" s="344">
        <v>89</v>
      </c>
      <c r="D14" s="342" t="s">
        <v>25</v>
      </c>
      <c r="E14" s="343" t="s">
        <v>26</v>
      </c>
      <c r="F14" s="342"/>
      <c r="G14" s="342" t="s">
        <v>139</v>
      </c>
      <c r="H14" s="347" t="s">
        <v>247</v>
      </c>
      <c r="I14" s="347" t="s">
        <v>230</v>
      </c>
      <c r="J14" s="346">
        <v>43253</v>
      </c>
      <c r="K14" s="346">
        <v>35687</v>
      </c>
      <c r="L14" s="346">
        <v>39779</v>
      </c>
      <c r="M14" s="345">
        <v>57043</v>
      </c>
      <c r="N14" s="345">
        <v>77489</v>
      </c>
    </row>
    <row r="15" spans="1:14" ht="27.6">
      <c r="A15" s="85"/>
      <c r="B15" s="85"/>
      <c r="C15" s="344"/>
      <c r="D15" s="342"/>
      <c r="E15" s="343"/>
      <c r="F15" s="342"/>
      <c r="G15" s="342"/>
      <c r="H15" s="341" t="s">
        <v>229</v>
      </c>
      <c r="I15" s="340"/>
      <c r="J15" s="339"/>
      <c r="K15" s="339"/>
      <c r="L15" s="339"/>
      <c r="M15" s="338"/>
      <c r="N15" s="338"/>
    </row>
    <row r="16" spans="1:14" ht="41.4">
      <c r="A16" s="85"/>
      <c r="B16" s="85"/>
      <c r="C16" s="344">
        <v>89</v>
      </c>
      <c r="D16" s="342" t="s">
        <v>25</v>
      </c>
      <c r="E16" s="343" t="s">
        <v>26</v>
      </c>
      <c r="F16" s="342"/>
      <c r="G16" s="342" t="s">
        <v>246</v>
      </c>
      <c r="H16" s="347" t="s">
        <v>245</v>
      </c>
      <c r="I16" s="348" t="s">
        <v>242</v>
      </c>
      <c r="J16" s="346">
        <v>10</v>
      </c>
      <c r="K16" s="346">
        <v>10</v>
      </c>
      <c r="L16" s="346">
        <v>20</v>
      </c>
      <c r="M16" s="345">
        <v>22</v>
      </c>
      <c r="N16" s="345"/>
    </row>
    <row r="17" spans="1:14" ht="41.4">
      <c r="A17" s="85"/>
      <c r="B17" s="85"/>
      <c r="C17" s="344">
        <v>89</v>
      </c>
      <c r="D17" s="342" t="s">
        <v>25</v>
      </c>
      <c r="E17" s="343" t="s">
        <v>26</v>
      </c>
      <c r="F17" s="342"/>
      <c r="G17" s="342" t="s">
        <v>246</v>
      </c>
      <c r="H17" s="347" t="s">
        <v>245</v>
      </c>
      <c r="I17" s="347" t="s">
        <v>241</v>
      </c>
      <c r="J17" s="346">
        <v>1000000</v>
      </c>
      <c r="K17" s="346">
        <v>1000000</v>
      </c>
      <c r="L17" s="346">
        <v>6500000</v>
      </c>
      <c r="M17" s="345"/>
      <c r="N17" s="345"/>
    </row>
    <row r="18" spans="1:14" ht="41.4">
      <c r="A18" s="85"/>
      <c r="B18" s="85"/>
      <c r="C18" s="344">
        <v>89</v>
      </c>
      <c r="D18" s="342" t="s">
        <v>25</v>
      </c>
      <c r="E18" s="343" t="s">
        <v>26</v>
      </c>
      <c r="F18" s="342"/>
      <c r="G18" s="342" t="s">
        <v>246</v>
      </c>
      <c r="H18" s="347" t="s">
        <v>245</v>
      </c>
      <c r="I18" s="347" t="s">
        <v>240</v>
      </c>
      <c r="J18" s="346">
        <v>100</v>
      </c>
      <c r="K18" s="346">
        <v>100</v>
      </c>
      <c r="L18" s="346">
        <v>325000</v>
      </c>
      <c r="M18" s="345"/>
      <c r="N18" s="345"/>
    </row>
    <row r="19" spans="1:14" ht="27.6">
      <c r="A19" s="85"/>
      <c r="B19" s="85"/>
      <c r="C19" s="344"/>
      <c r="D19" s="342"/>
      <c r="E19" s="343"/>
      <c r="F19" s="342"/>
      <c r="G19" s="342"/>
      <c r="H19" s="352" t="s">
        <v>239</v>
      </c>
      <c r="I19" s="351"/>
      <c r="J19" s="350"/>
      <c r="K19" s="350"/>
      <c r="L19" s="350"/>
      <c r="M19" s="349"/>
      <c r="N19" s="349"/>
    </row>
    <row r="20" spans="1:14" ht="41.4">
      <c r="A20" s="85"/>
      <c r="B20" s="85"/>
      <c r="C20" s="344">
        <v>89</v>
      </c>
      <c r="D20" s="342" t="s">
        <v>25</v>
      </c>
      <c r="E20" s="343" t="s">
        <v>26</v>
      </c>
      <c r="F20" s="342"/>
      <c r="G20" s="342" t="s">
        <v>246</v>
      </c>
      <c r="H20" s="347" t="s">
        <v>245</v>
      </c>
      <c r="I20" s="348" t="s">
        <v>238</v>
      </c>
      <c r="J20" s="346">
        <v>10</v>
      </c>
      <c r="K20" s="346">
        <v>10</v>
      </c>
      <c r="L20" s="346">
        <v>15</v>
      </c>
      <c r="M20" s="345">
        <v>22</v>
      </c>
      <c r="N20" s="345"/>
    </row>
    <row r="21" spans="1:14" ht="41.4">
      <c r="A21" s="85"/>
      <c r="B21" s="85"/>
      <c r="C21" s="344">
        <v>89</v>
      </c>
      <c r="D21" s="342" t="s">
        <v>25</v>
      </c>
      <c r="E21" s="343" t="s">
        <v>26</v>
      </c>
      <c r="F21" s="342"/>
      <c r="G21" s="342" t="s">
        <v>246</v>
      </c>
      <c r="H21" s="347" t="s">
        <v>245</v>
      </c>
      <c r="I21" s="347" t="s">
        <v>237</v>
      </c>
      <c r="J21" s="346">
        <v>1000</v>
      </c>
      <c r="K21" s="346">
        <v>1000</v>
      </c>
      <c r="L21" s="346">
        <v>4500000</v>
      </c>
      <c r="M21" s="345">
        <v>600000</v>
      </c>
      <c r="N21" s="345"/>
    </row>
    <row r="22" spans="1:14" ht="41.4">
      <c r="A22" s="85"/>
      <c r="B22" s="85"/>
      <c r="C22" s="344">
        <v>89</v>
      </c>
      <c r="D22" s="342" t="s">
        <v>25</v>
      </c>
      <c r="E22" s="343" t="s">
        <v>26</v>
      </c>
      <c r="F22" s="342"/>
      <c r="G22" s="342" t="s">
        <v>246</v>
      </c>
      <c r="H22" s="347" t="s">
        <v>245</v>
      </c>
      <c r="I22" s="347" t="s">
        <v>236</v>
      </c>
      <c r="J22" s="346">
        <v>100</v>
      </c>
      <c r="K22" s="346">
        <v>100</v>
      </c>
      <c r="L22" s="346">
        <v>300000</v>
      </c>
      <c r="M22" s="345">
        <v>27272</v>
      </c>
      <c r="N22" s="345"/>
    </row>
    <row r="23" spans="1:14" ht="27.6">
      <c r="A23" s="85"/>
      <c r="B23" s="85"/>
      <c r="C23" s="344"/>
      <c r="D23" s="342"/>
      <c r="E23" s="343"/>
      <c r="F23" s="342"/>
      <c r="G23" s="342"/>
      <c r="H23" s="352" t="s">
        <v>235</v>
      </c>
      <c r="I23" s="351"/>
      <c r="J23" s="350"/>
      <c r="K23" s="350"/>
      <c r="L23" s="350"/>
      <c r="M23" s="349"/>
      <c r="N23" s="349"/>
    </row>
    <row r="24" spans="1:14" ht="41.4">
      <c r="A24" s="85"/>
      <c r="B24" s="85"/>
      <c r="C24" s="344">
        <v>89</v>
      </c>
      <c r="D24" s="342" t="s">
        <v>25</v>
      </c>
      <c r="E24" s="343" t="s">
        <v>26</v>
      </c>
      <c r="F24" s="342"/>
      <c r="G24" s="342" t="s">
        <v>246</v>
      </c>
      <c r="H24" s="347" t="s">
        <v>245</v>
      </c>
      <c r="I24" s="348" t="s">
        <v>234</v>
      </c>
      <c r="J24" s="346">
        <v>10</v>
      </c>
      <c r="K24" s="346">
        <v>10</v>
      </c>
      <c r="L24" s="346">
        <v>15</v>
      </c>
      <c r="M24" s="345">
        <v>22</v>
      </c>
      <c r="N24" s="345"/>
    </row>
    <row r="25" spans="1:14" ht="41.4">
      <c r="A25" s="85"/>
      <c r="B25" s="85"/>
      <c r="C25" s="344">
        <v>89</v>
      </c>
      <c r="D25" s="342" t="s">
        <v>25</v>
      </c>
      <c r="E25" s="343" t="s">
        <v>26</v>
      </c>
      <c r="F25" s="342"/>
      <c r="G25" s="342" t="s">
        <v>246</v>
      </c>
      <c r="H25" s="347" t="s">
        <v>245</v>
      </c>
      <c r="I25" s="347" t="s">
        <v>233</v>
      </c>
      <c r="J25" s="346">
        <v>999000</v>
      </c>
      <c r="K25" s="346">
        <v>995000</v>
      </c>
      <c r="L25" s="346">
        <v>4412000</v>
      </c>
      <c r="M25" s="345">
        <v>600000</v>
      </c>
      <c r="N25" s="345"/>
    </row>
    <row r="26" spans="1:14" ht="41.4">
      <c r="A26" s="85"/>
      <c r="B26" s="85"/>
      <c r="C26" s="344">
        <v>89</v>
      </c>
      <c r="D26" s="342" t="s">
        <v>25</v>
      </c>
      <c r="E26" s="343" t="s">
        <v>26</v>
      </c>
      <c r="F26" s="342"/>
      <c r="G26" s="342" t="s">
        <v>246</v>
      </c>
      <c r="H26" s="347" t="s">
        <v>245</v>
      </c>
      <c r="I26" s="347" t="s">
        <v>230</v>
      </c>
      <c r="J26" s="346">
        <v>99900</v>
      </c>
      <c r="K26" s="346">
        <v>99500</v>
      </c>
      <c r="L26" s="346">
        <v>294133</v>
      </c>
      <c r="M26" s="345">
        <v>27272</v>
      </c>
      <c r="N26" s="345"/>
    </row>
    <row r="27" spans="1:14" ht="27.6">
      <c r="A27" s="85"/>
      <c r="B27" s="85"/>
      <c r="C27" s="344"/>
      <c r="D27" s="342"/>
      <c r="E27" s="343"/>
      <c r="F27" s="342"/>
      <c r="G27" s="342"/>
      <c r="H27" s="341" t="s">
        <v>229</v>
      </c>
      <c r="I27" s="340"/>
      <c r="J27" s="339"/>
      <c r="K27" s="339"/>
      <c r="L27" s="339"/>
      <c r="M27" s="338">
        <v>0</v>
      </c>
      <c r="N27" s="338">
        <v>0</v>
      </c>
    </row>
    <row r="28" spans="1:14" ht="41.4">
      <c r="A28" s="85"/>
      <c r="B28" s="85"/>
      <c r="C28" s="344">
        <v>89</v>
      </c>
      <c r="D28" s="342" t="s">
        <v>25</v>
      </c>
      <c r="E28" s="343" t="s">
        <v>26</v>
      </c>
      <c r="F28" s="342"/>
      <c r="G28" s="342" t="s">
        <v>135</v>
      </c>
      <c r="H28" s="347" t="s">
        <v>244</v>
      </c>
      <c r="I28" s="348" t="s">
        <v>242</v>
      </c>
      <c r="J28" s="346">
        <v>0</v>
      </c>
      <c r="K28" s="346">
        <v>0</v>
      </c>
      <c r="L28" s="346">
        <v>0</v>
      </c>
      <c r="M28" s="345">
        <v>1</v>
      </c>
      <c r="N28" s="345">
        <v>1</v>
      </c>
    </row>
    <row r="29" spans="1:14" ht="41.4">
      <c r="A29" s="85"/>
      <c r="B29" s="85"/>
      <c r="C29" s="344">
        <v>89</v>
      </c>
      <c r="D29" s="342" t="s">
        <v>25</v>
      </c>
      <c r="E29" s="343" t="s">
        <v>26</v>
      </c>
      <c r="F29" s="342"/>
      <c r="G29" s="342" t="s">
        <v>135</v>
      </c>
      <c r="H29" s="347" t="s">
        <v>244</v>
      </c>
      <c r="I29" s="347" t="s">
        <v>241</v>
      </c>
      <c r="J29" s="346">
        <v>0</v>
      </c>
      <c r="K29" s="346"/>
      <c r="L29" s="346"/>
      <c r="M29" s="345">
        <v>6000000</v>
      </c>
      <c r="N29" s="345"/>
    </row>
    <row r="30" spans="1:14" ht="41.4">
      <c r="A30" s="85"/>
      <c r="B30" s="85"/>
      <c r="C30" s="344">
        <v>89</v>
      </c>
      <c r="D30" s="342" t="s">
        <v>25</v>
      </c>
      <c r="E30" s="343" t="s">
        <v>26</v>
      </c>
      <c r="F30" s="342"/>
      <c r="G30" s="342" t="s">
        <v>135</v>
      </c>
      <c r="H30" s="347" t="s">
        <v>244</v>
      </c>
      <c r="I30" s="347" t="s">
        <v>240</v>
      </c>
      <c r="J30" s="346">
        <v>0</v>
      </c>
      <c r="K30" s="346"/>
      <c r="L30" s="346"/>
      <c r="M30" s="345">
        <v>6000000</v>
      </c>
      <c r="N30" s="345"/>
    </row>
    <row r="31" spans="1:14" ht="27.6">
      <c r="A31" s="85"/>
      <c r="B31" s="85"/>
      <c r="C31" s="344"/>
      <c r="D31" s="342"/>
      <c r="E31" s="343"/>
      <c r="F31" s="342"/>
      <c r="G31" s="342"/>
      <c r="H31" s="352" t="s">
        <v>239</v>
      </c>
      <c r="I31" s="351"/>
      <c r="J31" s="350"/>
      <c r="K31" s="350"/>
      <c r="L31" s="350"/>
      <c r="M31" s="349"/>
      <c r="N31" s="349"/>
    </row>
    <row r="32" spans="1:14" ht="41.4">
      <c r="A32" s="85"/>
      <c r="B32" s="85"/>
      <c r="C32" s="344">
        <v>89</v>
      </c>
      <c r="D32" s="342" t="s">
        <v>25</v>
      </c>
      <c r="E32" s="343" t="s">
        <v>26</v>
      </c>
      <c r="F32" s="342"/>
      <c r="G32" s="342" t="s">
        <v>135</v>
      </c>
      <c r="H32" s="347" t="s">
        <v>244</v>
      </c>
      <c r="I32" s="348" t="s">
        <v>238</v>
      </c>
      <c r="J32" s="346"/>
      <c r="K32" s="346"/>
      <c r="L32" s="346"/>
      <c r="M32" s="345">
        <v>1</v>
      </c>
      <c r="N32" s="345"/>
    </row>
    <row r="33" spans="1:14" ht="41.4">
      <c r="A33" s="85"/>
      <c r="B33" s="85"/>
      <c r="C33" s="344">
        <v>89</v>
      </c>
      <c r="D33" s="342" t="s">
        <v>25</v>
      </c>
      <c r="E33" s="343" t="s">
        <v>26</v>
      </c>
      <c r="F33" s="342"/>
      <c r="G33" s="342" t="s">
        <v>135</v>
      </c>
      <c r="H33" s="347" t="s">
        <v>244</v>
      </c>
      <c r="I33" s="347" t="s">
        <v>237</v>
      </c>
      <c r="J33" s="346"/>
      <c r="K33" s="346"/>
      <c r="L33" s="346"/>
      <c r="M33" s="345">
        <v>5400000</v>
      </c>
      <c r="N33" s="345"/>
    </row>
    <row r="34" spans="1:14" ht="41.4">
      <c r="A34" s="85"/>
      <c r="B34" s="85"/>
      <c r="C34" s="344">
        <v>89</v>
      </c>
      <c r="D34" s="342" t="s">
        <v>25</v>
      </c>
      <c r="E34" s="343" t="s">
        <v>26</v>
      </c>
      <c r="F34" s="342"/>
      <c r="G34" s="342" t="s">
        <v>135</v>
      </c>
      <c r="H34" s="347" t="s">
        <v>244</v>
      </c>
      <c r="I34" s="347" t="s">
        <v>236</v>
      </c>
      <c r="J34" s="346"/>
      <c r="K34" s="346"/>
      <c r="L34" s="346"/>
      <c r="M34" s="345">
        <v>5400000</v>
      </c>
      <c r="N34" s="345"/>
    </row>
    <row r="35" spans="1:14" ht="27.6">
      <c r="A35" s="85"/>
      <c r="B35" s="85"/>
      <c r="C35" s="344"/>
      <c r="D35" s="342"/>
      <c r="E35" s="343"/>
      <c r="F35" s="342"/>
      <c r="G35" s="342"/>
      <c r="H35" s="352" t="s">
        <v>235</v>
      </c>
      <c r="I35" s="351"/>
      <c r="J35" s="350"/>
      <c r="K35" s="350"/>
      <c r="L35" s="350"/>
      <c r="M35" s="349"/>
      <c r="N35" s="349"/>
    </row>
    <row r="36" spans="1:14" ht="41.4">
      <c r="A36" s="85"/>
      <c r="B36" s="85"/>
      <c r="C36" s="344">
        <v>89</v>
      </c>
      <c r="D36" s="342" t="s">
        <v>25</v>
      </c>
      <c r="E36" s="343" t="s">
        <v>26</v>
      </c>
      <c r="F36" s="342"/>
      <c r="G36" s="342" t="s">
        <v>135</v>
      </c>
      <c r="H36" s="347" t="s">
        <v>244</v>
      </c>
      <c r="I36" s="348" t="s">
        <v>234</v>
      </c>
      <c r="J36" s="346"/>
      <c r="K36" s="346"/>
      <c r="L36" s="346"/>
      <c r="M36" s="345">
        <v>1</v>
      </c>
      <c r="N36" s="345"/>
    </row>
    <row r="37" spans="1:14" ht="41.4">
      <c r="A37" s="85"/>
      <c r="B37" s="85"/>
      <c r="C37" s="344">
        <v>89</v>
      </c>
      <c r="D37" s="342" t="s">
        <v>25</v>
      </c>
      <c r="E37" s="343" t="s">
        <v>26</v>
      </c>
      <c r="F37" s="342"/>
      <c r="G37" s="342" t="s">
        <v>135</v>
      </c>
      <c r="H37" s="347" t="s">
        <v>244</v>
      </c>
      <c r="I37" s="347" t="s">
        <v>233</v>
      </c>
      <c r="J37" s="346"/>
      <c r="K37" s="346"/>
      <c r="L37" s="346"/>
      <c r="M37" s="345">
        <v>5400000</v>
      </c>
      <c r="N37" s="345"/>
    </row>
    <row r="38" spans="1:14" ht="41.4">
      <c r="A38" s="85"/>
      <c r="B38" s="85"/>
      <c r="C38" s="344">
        <v>89</v>
      </c>
      <c r="D38" s="342" t="s">
        <v>25</v>
      </c>
      <c r="E38" s="343" t="s">
        <v>26</v>
      </c>
      <c r="F38" s="342"/>
      <c r="G38" s="342" t="s">
        <v>135</v>
      </c>
      <c r="H38" s="347" t="s">
        <v>244</v>
      </c>
      <c r="I38" s="347" t="s">
        <v>230</v>
      </c>
      <c r="J38" s="346"/>
      <c r="K38" s="346"/>
      <c r="L38" s="346"/>
      <c r="M38" s="345">
        <v>5400000</v>
      </c>
      <c r="N38" s="345"/>
    </row>
    <row r="39" spans="1:14" ht="27.6">
      <c r="A39" s="85"/>
      <c r="B39" s="85"/>
      <c r="C39" s="344"/>
      <c r="D39" s="342"/>
      <c r="E39" s="343"/>
      <c r="F39" s="342"/>
      <c r="G39" s="342"/>
      <c r="H39" s="341" t="s">
        <v>229</v>
      </c>
      <c r="I39" s="340"/>
      <c r="J39" s="339"/>
      <c r="K39" s="339"/>
      <c r="L39" s="339"/>
      <c r="M39" s="338"/>
      <c r="N39" s="338"/>
    </row>
    <row r="40" spans="1:14" ht="41.4">
      <c r="A40" s="85"/>
      <c r="B40" s="85"/>
      <c r="C40" s="344">
        <v>89</v>
      </c>
      <c r="D40" s="342" t="s">
        <v>25</v>
      </c>
      <c r="E40" s="343" t="s">
        <v>26</v>
      </c>
      <c r="F40" s="342"/>
      <c r="G40" s="342" t="s">
        <v>243</v>
      </c>
      <c r="H40" s="347" t="s">
        <v>176</v>
      </c>
      <c r="I40" s="348" t="s">
        <v>242</v>
      </c>
      <c r="J40" s="346"/>
      <c r="K40" s="346"/>
      <c r="L40" s="346"/>
      <c r="M40" s="345"/>
      <c r="N40" s="345">
        <v>18000000</v>
      </c>
    </row>
    <row r="41" spans="1:14" ht="41.4">
      <c r="A41" s="85"/>
      <c r="B41" s="85"/>
      <c r="C41" s="344">
        <v>89</v>
      </c>
      <c r="D41" s="342" t="s">
        <v>25</v>
      </c>
      <c r="E41" s="343" t="s">
        <v>26</v>
      </c>
      <c r="F41" s="342"/>
      <c r="G41" s="342" t="s">
        <v>130</v>
      </c>
      <c r="H41" s="347" t="s">
        <v>176</v>
      </c>
      <c r="I41" s="347" t="s">
        <v>241</v>
      </c>
      <c r="J41" s="346">
        <v>0</v>
      </c>
      <c r="K41" s="346">
        <v>0</v>
      </c>
      <c r="L41" s="346">
        <v>0</v>
      </c>
      <c r="M41" s="345">
        <v>0</v>
      </c>
      <c r="N41" s="345">
        <v>18000000</v>
      </c>
    </row>
    <row r="42" spans="1:14" ht="41.4">
      <c r="A42" s="85"/>
      <c r="B42" s="85"/>
      <c r="C42" s="344">
        <v>89</v>
      </c>
      <c r="D42" s="342" t="s">
        <v>25</v>
      </c>
      <c r="E42" s="343" t="s">
        <v>26</v>
      </c>
      <c r="F42" s="342"/>
      <c r="G42" s="342" t="s">
        <v>130</v>
      </c>
      <c r="H42" s="347" t="s">
        <v>231</v>
      </c>
      <c r="I42" s="347" t="s">
        <v>240</v>
      </c>
      <c r="J42" s="346">
        <v>0</v>
      </c>
      <c r="K42" s="346">
        <v>0</v>
      </c>
      <c r="L42" s="346">
        <v>0</v>
      </c>
      <c r="M42" s="345">
        <v>0</v>
      </c>
      <c r="N42" s="345">
        <v>16362000</v>
      </c>
    </row>
    <row r="43" spans="1:14" ht="27.6">
      <c r="A43" s="85"/>
      <c r="B43" s="85"/>
      <c r="C43" s="344"/>
      <c r="D43" s="342"/>
      <c r="E43" s="343"/>
      <c r="F43" s="342"/>
      <c r="G43" s="342"/>
      <c r="H43" s="352" t="s">
        <v>239</v>
      </c>
      <c r="I43" s="351"/>
      <c r="J43" s="350"/>
      <c r="K43" s="350">
        <v>0</v>
      </c>
      <c r="L43" s="350">
        <v>0</v>
      </c>
      <c r="M43" s="349">
        <v>0</v>
      </c>
      <c r="N43" s="349">
        <v>0</v>
      </c>
    </row>
    <row r="44" spans="1:14" ht="41.4">
      <c r="A44" s="85"/>
      <c r="B44" s="85"/>
      <c r="C44" s="344">
        <v>89</v>
      </c>
      <c r="D44" s="342" t="s">
        <v>25</v>
      </c>
      <c r="E44" s="343" t="s">
        <v>26</v>
      </c>
      <c r="F44" s="342"/>
      <c r="G44" s="342" t="s">
        <v>130</v>
      </c>
      <c r="H44" s="347" t="s">
        <v>231</v>
      </c>
      <c r="I44" s="348" t="s">
        <v>238</v>
      </c>
      <c r="J44" s="346"/>
      <c r="K44" s="346"/>
      <c r="L44" s="346"/>
      <c r="M44" s="345"/>
      <c r="N44" s="345">
        <v>18000000</v>
      </c>
    </row>
    <row r="45" spans="1:14" ht="41.4">
      <c r="A45" s="85"/>
      <c r="B45" s="85"/>
      <c r="C45" s="344">
        <v>89</v>
      </c>
      <c r="D45" s="342" t="s">
        <v>25</v>
      </c>
      <c r="E45" s="343" t="s">
        <v>26</v>
      </c>
      <c r="F45" s="342"/>
      <c r="G45" s="342" t="s">
        <v>130</v>
      </c>
      <c r="H45" s="347" t="s">
        <v>231</v>
      </c>
      <c r="I45" s="347" t="s">
        <v>237</v>
      </c>
      <c r="J45" s="346">
        <v>0</v>
      </c>
      <c r="K45" s="346">
        <v>0</v>
      </c>
      <c r="L45" s="346">
        <v>0</v>
      </c>
      <c r="M45" s="345"/>
      <c r="N45" s="345">
        <v>18000000</v>
      </c>
    </row>
    <row r="46" spans="1:14" ht="41.4">
      <c r="A46" s="85"/>
      <c r="B46" s="85"/>
      <c r="C46" s="344">
        <v>89</v>
      </c>
      <c r="D46" s="342" t="s">
        <v>25</v>
      </c>
      <c r="E46" s="343" t="s">
        <v>26</v>
      </c>
      <c r="F46" s="342"/>
      <c r="G46" s="342" t="s">
        <v>130</v>
      </c>
      <c r="H46" s="347" t="s">
        <v>231</v>
      </c>
      <c r="I46" s="347" t="s">
        <v>236</v>
      </c>
      <c r="J46" s="346">
        <v>0</v>
      </c>
      <c r="K46" s="346">
        <v>0</v>
      </c>
      <c r="L46" s="346">
        <v>0</v>
      </c>
      <c r="M46" s="345"/>
      <c r="N46" s="345">
        <v>16362000</v>
      </c>
    </row>
    <row r="47" spans="1:14" ht="27.6">
      <c r="A47" s="85"/>
      <c r="B47" s="85"/>
      <c r="C47" s="344"/>
      <c r="D47" s="342"/>
      <c r="E47" s="343"/>
      <c r="F47" s="342"/>
      <c r="G47" s="342"/>
      <c r="H47" s="352" t="s">
        <v>235</v>
      </c>
      <c r="I47" s="351"/>
      <c r="J47" s="350"/>
      <c r="K47" s="350">
        <v>0</v>
      </c>
      <c r="L47" s="350">
        <v>0</v>
      </c>
      <c r="M47" s="349"/>
      <c r="N47" s="349"/>
    </row>
    <row r="48" spans="1:14" ht="41.4">
      <c r="A48" s="85"/>
      <c r="B48" s="85"/>
      <c r="C48" s="344">
        <v>89</v>
      </c>
      <c r="D48" s="342" t="s">
        <v>25</v>
      </c>
      <c r="E48" s="343" t="s">
        <v>26</v>
      </c>
      <c r="F48" s="342"/>
      <c r="G48" s="342" t="s">
        <v>130</v>
      </c>
      <c r="H48" s="347" t="s">
        <v>231</v>
      </c>
      <c r="I48" s="348" t="s">
        <v>234</v>
      </c>
      <c r="J48" s="346"/>
      <c r="K48" s="346"/>
      <c r="L48" s="346"/>
      <c r="M48" s="345"/>
      <c r="N48" s="345">
        <v>0</v>
      </c>
    </row>
    <row r="49" spans="1:14" ht="41.4">
      <c r="A49" s="85"/>
      <c r="B49" s="85"/>
      <c r="C49" s="344">
        <v>89</v>
      </c>
      <c r="D49" s="342" t="s">
        <v>25</v>
      </c>
      <c r="E49" s="343" t="s">
        <v>26</v>
      </c>
      <c r="F49" s="342"/>
      <c r="G49" s="342" t="s">
        <v>130</v>
      </c>
      <c r="H49" s="347" t="s">
        <v>231</v>
      </c>
      <c r="I49" s="347" t="s">
        <v>233</v>
      </c>
      <c r="J49" s="346">
        <v>0</v>
      </c>
      <c r="K49" s="346">
        <v>0</v>
      </c>
      <c r="L49" s="346">
        <v>0</v>
      </c>
      <c r="M49" s="345"/>
      <c r="N49" s="345">
        <v>0</v>
      </c>
    </row>
    <row r="50" spans="1:14" ht="41.4">
      <c r="A50" s="85"/>
      <c r="B50" s="85"/>
      <c r="C50" s="344" t="s">
        <v>232</v>
      </c>
      <c r="D50" s="342" t="s">
        <v>25</v>
      </c>
      <c r="E50" s="343" t="s">
        <v>26</v>
      </c>
      <c r="F50" s="342"/>
      <c r="G50" s="342" t="s">
        <v>130</v>
      </c>
      <c r="H50" s="347" t="s">
        <v>231</v>
      </c>
      <c r="I50" s="347" t="s">
        <v>230</v>
      </c>
      <c r="J50" s="346">
        <v>0</v>
      </c>
      <c r="K50" s="346">
        <v>0</v>
      </c>
      <c r="L50" s="346">
        <v>0</v>
      </c>
      <c r="M50" s="345"/>
      <c r="N50" s="345">
        <v>0</v>
      </c>
    </row>
    <row r="51" spans="1:14" ht="27.6">
      <c r="A51" s="85"/>
      <c r="B51" s="85"/>
      <c r="C51" s="344"/>
      <c r="D51" s="342"/>
      <c r="E51" s="343"/>
      <c r="F51" s="342"/>
      <c r="G51" s="342"/>
      <c r="H51" s="341" t="s">
        <v>229</v>
      </c>
      <c r="I51" s="340"/>
      <c r="J51" s="339"/>
      <c r="K51" s="339">
        <v>0</v>
      </c>
      <c r="L51" s="339">
        <v>0</v>
      </c>
      <c r="M51" s="338"/>
      <c r="N51" s="338"/>
    </row>
    <row r="52" spans="1:14">
      <c r="A52" s="85"/>
      <c r="B52" s="86"/>
      <c r="C52" s="86"/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>
      <c r="A53" s="85"/>
      <c r="B53" s="85"/>
      <c r="C53" s="85"/>
      <c r="D53" s="85"/>
      <c r="E53" s="337" t="s">
        <v>74</v>
      </c>
      <c r="F53" s="87" t="s">
        <v>58</v>
      </c>
      <c r="G53" s="336" t="s">
        <v>73</v>
      </c>
      <c r="H53" s="336"/>
      <c r="I53" s="337" t="s">
        <v>228</v>
      </c>
      <c r="J53" s="87" t="s">
        <v>58</v>
      </c>
      <c r="K53" s="336" t="s">
        <v>67</v>
      </c>
      <c r="L53" s="336"/>
      <c r="M53" s="85"/>
      <c r="N53" s="85"/>
    </row>
    <row r="54" spans="1:14">
      <c r="A54" s="85"/>
      <c r="B54" s="85"/>
      <c r="C54" s="85"/>
      <c r="D54" s="85"/>
      <c r="E54" s="337"/>
      <c r="F54" s="87" t="s">
        <v>59</v>
      </c>
      <c r="G54" s="336"/>
      <c r="H54" s="336"/>
      <c r="I54" s="337"/>
      <c r="J54" s="87" t="s">
        <v>59</v>
      </c>
      <c r="K54" s="336"/>
      <c r="L54" s="336"/>
      <c r="M54" s="85"/>
      <c r="N54" s="85"/>
    </row>
    <row r="55" spans="1:14" ht="36" customHeight="1">
      <c r="A55" s="85"/>
      <c r="B55" s="85"/>
      <c r="C55" s="85"/>
      <c r="D55" s="85"/>
      <c r="E55" s="337"/>
      <c r="F55" s="87" t="s">
        <v>60</v>
      </c>
      <c r="G55" s="336" t="s">
        <v>70</v>
      </c>
      <c r="H55" s="336"/>
      <c r="I55" s="337"/>
      <c r="J55" s="87" t="s">
        <v>60</v>
      </c>
      <c r="K55" s="336" t="s">
        <v>70</v>
      </c>
      <c r="L55" s="336"/>
      <c r="M55" s="85"/>
      <c r="N55" s="85"/>
    </row>
    <row r="56" spans="1:14">
      <c r="A56" s="248"/>
      <c r="B56" s="248"/>
      <c r="C56" s="335"/>
      <c r="D56" s="335"/>
      <c r="E56" s="248"/>
      <c r="F56" s="248"/>
      <c r="G56" s="248"/>
      <c r="H56" s="248"/>
      <c r="I56" s="248"/>
      <c r="J56" s="248"/>
      <c r="K56" s="248"/>
      <c r="L56" s="248"/>
      <c r="M56" s="248"/>
    </row>
  </sheetData>
  <mergeCells count="12">
    <mergeCell ref="G55:H55"/>
    <mergeCell ref="K55:L55"/>
    <mergeCell ref="C56:D56"/>
    <mergeCell ref="C2:M2"/>
    <mergeCell ref="A3:B3"/>
    <mergeCell ref="B52:D52"/>
    <mergeCell ref="E53:E55"/>
    <mergeCell ref="G53:H53"/>
    <mergeCell ref="I53:I55"/>
    <mergeCell ref="K53:L53"/>
    <mergeCell ref="G54:H54"/>
    <mergeCell ref="K54:L54"/>
  </mergeCells>
  <pageMargins left="0" right="0" top="0" bottom="0" header="0" footer="0"/>
  <pageSetup scale="8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5FC12-91CA-4DF3-9040-821E1C842BAC}">
  <sheetPr>
    <outlinePr summaryBelow="0"/>
  </sheetPr>
  <dimension ref="A1:K29"/>
  <sheetViews>
    <sheetView tabSelected="1" zoomScaleNormal="100" workbookViewId="0">
      <selection activeCell="J19" sqref="J19"/>
    </sheetView>
  </sheetViews>
  <sheetFormatPr defaultColWidth="9.109375" defaultRowHeight="14.4"/>
  <cols>
    <col min="1" max="1" width="3.33203125" style="84" customWidth="1"/>
    <col min="2" max="2" width="11.44140625" style="84" customWidth="1"/>
    <col min="3" max="3" width="54" style="84" customWidth="1"/>
    <col min="4" max="4" width="13.33203125" style="84" customWidth="1"/>
    <col min="5" max="5" width="15.88671875" style="84" customWidth="1"/>
    <col min="6" max="6" width="15" style="84" customWidth="1"/>
    <col min="7" max="8" width="13.33203125" style="84" customWidth="1"/>
    <col min="9" max="9" width="16.6640625" style="84" customWidth="1"/>
    <col min="10" max="10" width="12.109375" style="84" customWidth="1"/>
    <col min="11" max="11" width="12.88671875" style="84" customWidth="1"/>
    <col min="12" max="16384" width="9.109375" style="84"/>
  </cols>
  <sheetData>
    <row r="1" spans="1:11">
      <c r="A1" s="248"/>
      <c r="B1" s="415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5.6">
      <c r="A2" s="248"/>
      <c r="B2" s="414" t="s">
        <v>299</v>
      </c>
      <c r="C2" s="414"/>
      <c r="D2" s="414"/>
      <c r="E2" s="414"/>
      <c r="F2" s="414"/>
      <c r="G2" s="414"/>
      <c r="H2" s="414"/>
      <c r="I2" s="414"/>
      <c r="J2" s="414"/>
      <c r="K2" s="414"/>
    </row>
    <row r="3" spans="1:11" ht="34.5" customHeight="1" thickBot="1">
      <c r="A3" s="248"/>
      <c r="B3" s="413" t="s">
        <v>298</v>
      </c>
      <c r="C3" s="413"/>
      <c r="D3" s="413"/>
      <c r="E3" s="413"/>
      <c r="F3" s="413"/>
      <c r="G3" s="248"/>
      <c r="H3" s="248"/>
      <c r="I3" s="248"/>
      <c r="J3" s="248"/>
      <c r="K3" s="248"/>
    </row>
    <row r="4" spans="1:11" ht="37.5" customHeight="1">
      <c r="A4" s="412"/>
      <c r="B4" s="411" t="s">
        <v>2</v>
      </c>
      <c r="C4" s="410" t="s">
        <v>297</v>
      </c>
      <c r="D4" s="410"/>
      <c r="E4" s="409" t="s">
        <v>296</v>
      </c>
      <c r="F4" s="409"/>
      <c r="G4" s="408">
        <v>89</v>
      </c>
      <c r="H4" s="408"/>
      <c r="I4" s="408"/>
      <c r="J4" s="408"/>
      <c r="K4" s="408"/>
    </row>
    <row r="5" spans="1:11" ht="37.5" customHeight="1" thickBot="1">
      <c r="A5" s="248"/>
      <c r="B5" s="407" t="s">
        <v>295</v>
      </c>
      <c r="C5" s="406" t="s">
        <v>26</v>
      </c>
      <c r="D5" s="406"/>
      <c r="E5" s="405" t="s">
        <v>23</v>
      </c>
      <c r="F5" s="405"/>
      <c r="G5" s="404" t="s">
        <v>25</v>
      </c>
      <c r="H5" s="404"/>
      <c r="I5" s="404"/>
      <c r="J5" s="404"/>
      <c r="K5" s="404"/>
    </row>
    <row r="6" spans="1:11" ht="43.2">
      <c r="A6" s="248"/>
      <c r="B6" s="382" t="s">
        <v>294</v>
      </c>
      <c r="C6" s="393" t="s">
        <v>293</v>
      </c>
      <c r="D6" s="393"/>
      <c r="E6" s="393"/>
      <c r="F6" s="393"/>
      <c r="G6" s="393"/>
      <c r="H6" s="393"/>
      <c r="I6" s="393"/>
      <c r="J6" s="393"/>
      <c r="K6" s="393"/>
    </row>
    <row r="7" spans="1:11" ht="22.5" customHeight="1">
      <c r="A7" s="248"/>
      <c r="B7" s="395" t="s">
        <v>292</v>
      </c>
      <c r="C7" s="395"/>
      <c r="D7" s="403" t="s">
        <v>291</v>
      </c>
      <c r="E7" s="403"/>
      <c r="F7" s="403"/>
      <c r="G7" s="403"/>
      <c r="H7" s="403"/>
      <c r="I7" s="403"/>
      <c r="J7" s="403"/>
      <c r="K7" s="403"/>
    </row>
    <row r="8" spans="1:11" ht="57.6">
      <c r="A8" s="248"/>
      <c r="B8" s="382" t="s">
        <v>290</v>
      </c>
      <c r="C8" s="381" t="s">
        <v>289</v>
      </c>
      <c r="D8" s="401" t="s">
        <v>288</v>
      </c>
      <c r="E8" s="401" t="s">
        <v>287</v>
      </c>
      <c r="F8" s="401" t="s">
        <v>286</v>
      </c>
      <c r="G8" s="402" t="s">
        <v>285</v>
      </c>
      <c r="H8" s="402" t="s">
        <v>284</v>
      </c>
      <c r="I8" s="402" t="s">
        <v>283</v>
      </c>
      <c r="J8" s="401" t="s">
        <v>282</v>
      </c>
      <c r="K8" s="400" t="s">
        <v>281</v>
      </c>
    </row>
    <row r="9" spans="1:11" ht="36.75" customHeight="1">
      <c r="A9" s="248"/>
      <c r="B9" s="399"/>
      <c r="C9" s="398" t="s">
        <v>280</v>
      </c>
      <c r="D9" s="397"/>
      <c r="E9" s="396" t="s">
        <v>271</v>
      </c>
      <c r="F9" s="387">
        <v>77</v>
      </c>
      <c r="G9" s="386">
        <v>80</v>
      </c>
      <c r="H9" s="386">
        <v>85</v>
      </c>
      <c r="I9" s="386">
        <v>85</v>
      </c>
      <c r="J9" s="386">
        <v>0</v>
      </c>
      <c r="K9" s="390">
        <v>1</v>
      </c>
    </row>
    <row r="10" spans="1:11" ht="34.5" customHeight="1">
      <c r="A10" s="248"/>
      <c r="B10" s="395" t="s">
        <v>279</v>
      </c>
      <c r="C10" s="395"/>
      <c r="D10" s="380" t="s">
        <v>277</v>
      </c>
      <c r="E10" s="380"/>
      <c r="F10" s="380"/>
      <c r="G10" s="380"/>
      <c r="H10" s="380"/>
      <c r="I10" s="380"/>
      <c r="J10" s="380"/>
      <c r="K10" s="380"/>
    </row>
    <row r="11" spans="1:11" ht="32.4" customHeight="1">
      <c r="A11" s="248"/>
      <c r="B11" s="394" t="s">
        <v>278</v>
      </c>
      <c r="C11" s="393" t="s">
        <v>277</v>
      </c>
      <c r="D11" s="393"/>
      <c r="E11" s="393"/>
      <c r="F11" s="393"/>
      <c r="G11" s="393"/>
      <c r="H11" s="393"/>
      <c r="I11" s="393"/>
      <c r="J11" s="393"/>
      <c r="K11" s="393"/>
    </row>
    <row r="12" spans="1:11" ht="54" customHeight="1">
      <c r="A12" s="248"/>
      <c r="B12" s="389"/>
      <c r="C12" s="388" t="s">
        <v>276</v>
      </c>
      <c r="D12" s="386"/>
      <c r="E12" s="386" t="s">
        <v>271</v>
      </c>
      <c r="F12" s="387">
        <v>77</v>
      </c>
      <c r="G12" s="386">
        <v>80</v>
      </c>
      <c r="H12" s="386">
        <v>85</v>
      </c>
      <c r="I12" s="386">
        <v>85</v>
      </c>
      <c r="J12" s="386">
        <v>0</v>
      </c>
      <c r="K12" s="390">
        <v>1</v>
      </c>
    </row>
    <row r="13" spans="1:11" ht="30.75" customHeight="1">
      <c r="A13" s="248"/>
      <c r="B13" s="389"/>
      <c r="C13" s="388" t="s">
        <v>275</v>
      </c>
      <c r="D13" s="386"/>
      <c r="E13" s="391" t="s">
        <v>273</v>
      </c>
      <c r="F13" s="392">
        <v>5968</v>
      </c>
      <c r="G13" s="391">
        <v>6000</v>
      </c>
      <c r="H13" s="391">
        <v>6000</v>
      </c>
      <c r="I13" s="391">
        <v>6000</v>
      </c>
      <c r="J13" s="391">
        <f>I13-H13</f>
        <v>0</v>
      </c>
      <c r="K13" s="385">
        <v>100</v>
      </c>
    </row>
    <row r="14" spans="1:11" ht="38.25" customHeight="1">
      <c r="A14" s="248"/>
      <c r="B14" s="389"/>
      <c r="C14" s="388" t="s">
        <v>274</v>
      </c>
      <c r="D14" s="386"/>
      <c r="E14" s="386" t="s">
        <v>273</v>
      </c>
      <c r="F14" s="387">
        <v>374</v>
      </c>
      <c r="G14" s="386">
        <v>380</v>
      </c>
      <c r="H14" s="386">
        <v>380</v>
      </c>
      <c r="I14" s="386">
        <v>380</v>
      </c>
      <c r="J14" s="386">
        <v>0</v>
      </c>
      <c r="K14" s="390">
        <v>1</v>
      </c>
    </row>
    <row r="15" spans="1:11" ht="39" customHeight="1">
      <c r="A15" s="248"/>
      <c r="B15" s="389"/>
      <c r="C15" s="388" t="s">
        <v>272</v>
      </c>
      <c r="D15" s="386"/>
      <c r="E15" s="386" t="s">
        <v>271</v>
      </c>
      <c r="F15" s="387">
        <v>75</v>
      </c>
      <c r="G15" s="386">
        <v>75</v>
      </c>
      <c r="H15" s="386">
        <v>75</v>
      </c>
      <c r="I15" s="386">
        <v>80</v>
      </c>
      <c r="J15" s="386"/>
      <c r="K15" s="385">
        <v>100</v>
      </c>
    </row>
    <row r="16" spans="1:11" ht="27" customHeight="1">
      <c r="A16" s="248"/>
      <c r="B16" s="384" t="s">
        <v>270</v>
      </c>
      <c r="C16" s="384"/>
      <c r="D16" s="383"/>
      <c r="E16" s="383"/>
      <c r="F16" s="383"/>
      <c r="G16" s="383"/>
      <c r="H16" s="383"/>
      <c r="I16" s="383"/>
      <c r="J16" s="383"/>
      <c r="K16" s="383"/>
    </row>
    <row r="17" spans="1:11" ht="27" customHeight="1">
      <c r="A17" s="248"/>
      <c r="B17" s="382" t="s">
        <v>269</v>
      </c>
      <c r="C17" s="381" t="s">
        <v>268</v>
      </c>
      <c r="D17" s="380"/>
      <c r="E17" s="380"/>
      <c r="F17" s="380"/>
      <c r="G17" s="380"/>
      <c r="H17" s="380"/>
      <c r="I17" s="380"/>
      <c r="J17" s="380"/>
      <c r="K17" s="380"/>
    </row>
    <row r="18" spans="1:11" ht="27" customHeight="1">
      <c r="A18" s="248"/>
      <c r="B18" s="373" t="s">
        <v>184</v>
      </c>
      <c r="C18" s="372" t="s">
        <v>267</v>
      </c>
      <c r="D18" s="371"/>
      <c r="E18" s="377" t="s">
        <v>266</v>
      </c>
      <c r="F18" s="376">
        <v>1794</v>
      </c>
      <c r="G18" s="375">
        <v>1840</v>
      </c>
      <c r="H18" s="375">
        <v>1840</v>
      </c>
      <c r="I18" s="375">
        <v>1990</v>
      </c>
      <c r="J18" s="375">
        <f>H18-I18</f>
        <v>-150</v>
      </c>
      <c r="K18" s="374">
        <f>I18/H18*100</f>
        <v>108.15217391304348</v>
      </c>
    </row>
    <row r="19" spans="1:11" ht="27" customHeight="1">
      <c r="A19" s="248"/>
      <c r="B19" s="373"/>
      <c r="C19" s="372"/>
      <c r="D19" s="371"/>
      <c r="E19" s="377" t="s">
        <v>265</v>
      </c>
      <c r="F19" s="379">
        <v>102335000</v>
      </c>
      <c r="G19" s="378">
        <v>168700</v>
      </c>
      <c r="H19" s="378">
        <v>159700</v>
      </c>
      <c r="I19" s="378">
        <v>153913</v>
      </c>
      <c r="J19" s="378">
        <f>H19-I19</f>
        <v>5787</v>
      </c>
      <c r="K19" s="374">
        <f>I19/H19*100</f>
        <v>96.376330619912338</v>
      </c>
    </row>
    <row r="20" spans="1:11" ht="27" customHeight="1">
      <c r="A20" s="248"/>
      <c r="B20" s="373" t="s">
        <v>264</v>
      </c>
      <c r="C20" s="372" t="s">
        <v>263</v>
      </c>
      <c r="D20" s="371"/>
      <c r="E20" s="377" t="s">
        <v>262</v>
      </c>
      <c r="F20" s="376">
        <v>10</v>
      </c>
      <c r="G20" s="375">
        <v>10</v>
      </c>
      <c r="H20" s="375">
        <v>10</v>
      </c>
      <c r="I20" s="375">
        <v>10</v>
      </c>
      <c r="J20" s="375">
        <f>H20-I20</f>
        <v>0</v>
      </c>
      <c r="K20" s="374">
        <f>I20/H20*100</f>
        <v>100</v>
      </c>
    </row>
    <row r="21" spans="1:11" ht="27" customHeight="1">
      <c r="A21" s="248"/>
      <c r="B21" s="373"/>
      <c r="C21" s="372"/>
      <c r="D21" s="371"/>
      <c r="E21" s="370" t="s">
        <v>261</v>
      </c>
      <c r="F21" s="369">
        <v>600000</v>
      </c>
      <c r="G21" s="368">
        <v>18000000</v>
      </c>
      <c r="H21" s="368">
        <v>18000000</v>
      </c>
      <c r="I21" s="368">
        <v>16362000</v>
      </c>
      <c r="J21" s="368">
        <f>H21-I21</f>
        <v>1638000</v>
      </c>
      <c r="K21" s="367">
        <f>I21/H21*100</f>
        <v>90.9</v>
      </c>
    </row>
    <row r="22" spans="1:11" ht="27" customHeight="1">
      <c r="A22" s="248"/>
      <c r="B22" s="373"/>
      <c r="C22" s="372"/>
      <c r="D22" s="371"/>
      <c r="E22" s="370"/>
      <c r="F22" s="369"/>
      <c r="G22" s="368"/>
      <c r="H22" s="368"/>
      <c r="I22" s="368"/>
      <c r="J22" s="368"/>
      <c r="K22" s="367"/>
    </row>
    <row r="23" spans="1:11" ht="27" customHeight="1" thickBot="1">
      <c r="A23" s="248"/>
      <c r="B23" s="373"/>
      <c r="C23" s="372"/>
      <c r="D23" s="371"/>
      <c r="E23" s="370"/>
      <c r="F23" s="369"/>
      <c r="G23" s="368"/>
      <c r="H23" s="368"/>
      <c r="I23" s="368"/>
      <c r="J23" s="368"/>
      <c r="K23" s="367"/>
    </row>
    <row r="24" spans="1:11">
      <c r="A24" s="248"/>
      <c r="B24" s="366"/>
      <c r="C24" s="366"/>
      <c r="D24" s="366"/>
      <c r="E24" s="366"/>
      <c r="F24" s="366"/>
      <c r="G24" s="366"/>
      <c r="H24" s="366"/>
      <c r="I24" s="366"/>
      <c r="J24" s="366"/>
      <c r="K24" s="366"/>
    </row>
    <row r="25" spans="1:11">
      <c r="A25" s="248"/>
      <c r="B25" s="365"/>
      <c r="C25" s="248"/>
      <c r="D25" s="248"/>
      <c r="E25" s="248"/>
      <c r="F25" s="248"/>
      <c r="G25" s="248"/>
      <c r="H25" s="248"/>
      <c r="I25" s="248"/>
      <c r="J25" s="248"/>
      <c r="K25" s="248"/>
    </row>
    <row r="26" spans="1:11" ht="27.75" customHeight="1">
      <c r="A26" s="248"/>
      <c r="B26" s="248"/>
      <c r="C26" s="364" t="s">
        <v>260</v>
      </c>
      <c r="D26" s="363" t="s">
        <v>58</v>
      </c>
      <c r="E26" s="363" t="s">
        <v>259</v>
      </c>
      <c r="F26" s="364" t="s">
        <v>258</v>
      </c>
      <c r="G26" s="364"/>
      <c r="H26" s="364"/>
      <c r="I26" s="363" t="s">
        <v>58</v>
      </c>
      <c r="J26" s="362" t="s">
        <v>257</v>
      </c>
      <c r="K26" s="362"/>
    </row>
    <row r="27" spans="1:11" ht="27.75" customHeight="1">
      <c r="A27" s="248"/>
      <c r="B27" s="248"/>
      <c r="C27" s="364"/>
      <c r="D27" s="363" t="s">
        <v>59</v>
      </c>
      <c r="E27" s="363"/>
      <c r="F27" s="364"/>
      <c r="G27" s="364"/>
      <c r="H27" s="364"/>
      <c r="I27" s="363" t="s">
        <v>59</v>
      </c>
      <c r="J27" s="362"/>
      <c r="K27" s="362"/>
    </row>
    <row r="28" spans="1:11" ht="27.75" customHeight="1">
      <c r="A28" s="248"/>
      <c r="B28" s="248"/>
      <c r="C28" s="364"/>
      <c r="D28" s="363" t="s">
        <v>60</v>
      </c>
      <c r="E28" s="363" t="s">
        <v>70</v>
      </c>
      <c r="F28" s="364"/>
      <c r="G28" s="364"/>
      <c r="H28" s="364"/>
      <c r="I28" s="363" t="s">
        <v>60</v>
      </c>
      <c r="J28" s="362" t="s">
        <v>70</v>
      </c>
      <c r="K28" s="362"/>
    </row>
    <row r="29" spans="1:11">
      <c r="C29" s="361"/>
      <c r="D29" s="361"/>
      <c r="E29" s="361"/>
      <c r="F29" s="361"/>
      <c r="G29" s="361"/>
      <c r="H29" s="361"/>
      <c r="I29" s="361"/>
      <c r="J29" s="361"/>
      <c r="K29" s="361"/>
    </row>
  </sheetData>
  <mergeCells count="23">
    <mergeCell ref="D7:K7"/>
    <mergeCell ref="B2:K2"/>
    <mergeCell ref="B3:F3"/>
    <mergeCell ref="C4:D4"/>
    <mergeCell ref="E4:F4"/>
    <mergeCell ref="G4:K4"/>
    <mergeCell ref="B10:C10"/>
    <mergeCell ref="D10:K10"/>
    <mergeCell ref="C11:K11"/>
    <mergeCell ref="B16:C16"/>
    <mergeCell ref="D16:K16"/>
    <mergeCell ref="C5:D5"/>
    <mergeCell ref="E5:F5"/>
    <mergeCell ref="G5:K5"/>
    <mergeCell ref="C6:K6"/>
    <mergeCell ref="B7:C7"/>
    <mergeCell ref="J28:K28"/>
    <mergeCell ref="D17:K17"/>
    <mergeCell ref="B24:K24"/>
    <mergeCell ref="J26:K26"/>
    <mergeCell ref="J27:K27"/>
    <mergeCell ref="C26:C28"/>
    <mergeCell ref="F26:H28"/>
  </mergeCells>
  <pageMargins left="0" right="0" top="0" bottom="0" header="0" footer="0"/>
  <pageSetup scale="5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nr.3.2</vt:lpstr>
      <vt:lpstr>Aneksi nr.4</vt:lpstr>
      <vt:lpstr>'Aneksi nr.1.1'!JR_PAGE_ANCHOR_0_1</vt:lpstr>
      <vt:lpstr>'Aneksi nr.1.2'!JR_PAGE_ANCHOR_0_1</vt:lpstr>
      <vt:lpstr>'Aneksi nr.2.1'!JR_PAGE_ANCHOR_0_1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2025-03-04T20:46:02Z</dcterms:modified>
</cp:coreProperties>
</file>